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5600" windowHeight="9240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M64" i="1"/>
  <c r="L64"/>
  <c r="K64"/>
  <c r="J64"/>
  <c r="I64"/>
  <c r="H64"/>
  <c r="G64"/>
  <c r="M65"/>
  <c r="L65"/>
  <c r="K65"/>
  <c r="J65"/>
  <c r="I65"/>
  <c r="H65"/>
  <c r="G65"/>
  <c r="M70" l="1"/>
  <c r="L70"/>
  <c r="K70"/>
  <c r="J70"/>
  <c r="I70"/>
  <c r="H70"/>
  <c r="G70"/>
  <c r="M81" l="1"/>
  <c r="L81"/>
  <c r="K81"/>
  <c r="K80" s="1"/>
  <c r="J81"/>
  <c r="I81"/>
  <c r="H81"/>
  <c r="M80"/>
  <c r="L80"/>
  <c r="J80"/>
  <c r="I80"/>
  <c r="H80"/>
  <c r="M55" l="1"/>
  <c r="L55"/>
  <c r="K55"/>
  <c r="J55"/>
  <c r="I55"/>
  <c r="H55"/>
  <c r="H58"/>
  <c r="G49"/>
  <c r="I43"/>
  <c r="J43"/>
  <c r="M12"/>
  <c r="L12"/>
  <c r="K12"/>
  <c r="J12"/>
  <c r="I12"/>
  <c r="H12"/>
  <c r="J38"/>
  <c r="G12" l="1"/>
  <c r="I69"/>
  <c r="H69"/>
  <c r="G69"/>
  <c r="G81"/>
  <c r="G80" s="1"/>
  <c r="M74"/>
  <c r="L74"/>
  <c r="K74"/>
  <c r="J74"/>
  <c r="I74"/>
  <c r="H74"/>
  <c r="M76"/>
  <c r="L76"/>
  <c r="K76"/>
  <c r="J76"/>
  <c r="I76"/>
  <c r="H76"/>
  <c r="G76"/>
  <c r="M43"/>
  <c r="L43"/>
  <c r="K43"/>
  <c r="G74"/>
  <c r="M69"/>
  <c r="L69"/>
  <c r="K69"/>
  <c r="J69"/>
  <c r="M67"/>
  <c r="L67"/>
  <c r="K67"/>
  <c r="J67"/>
  <c r="I67"/>
  <c r="H67"/>
  <c r="H54" s="1"/>
  <c r="G67"/>
  <c r="M58"/>
  <c r="L58"/>
  <c r="K58"/>
  <c r="J58"/>
  <c r="J54" s="1"/>
  <c r="I58"/>
  <c r="G58"/>
  <c r="J53" l="1"/>
  <c r="H43"/>
  <c r="M54"/>
  <c r="M53" s="1"/>
  <c r="L54"/>
  <c r="L53" s="1"/>
  <c r="K54"/>
  <c r="K53" s="1"/>
  <c r="I54"/>
  <c r="I53" s="1"/>
  <c r="G55"/>
  <c r="G54" s="1"/>
  <c r="G53" s="1"/>
  <c r="M49"/>
  <c r="L49"/>
  <c r="K49"/>
  <c r="J49"/>
  <c r="I49"/>
  <c r="H49"/>
  <c r="M51"/>
  <c r="L51"/>
  <c r="K51"/>
  <c r="J51"/>
  <c r="I51"/>
  <c r="I48" s="1"/>
  <c r="H51"/>
  <c r="G51"/>
  <c r="M40"/>
  <c r="L40"/>
  <c r="K40"/>
  <c r="J40"/>
  <c r="I40"/>
  <c r="H40"/>
  <c r="G40"/>
  <c r="G43"/>
  <c r="K48" l="1"/>
  <c r="M48"/>
  <c r="H48"/>
  <c r="J48"/>
  <c r="L48"/>
  <c r="M38"/>
  <c r="L38"/>
  <c r="K38"/>
  <c r="I38"/>
  <c r="H38"/>
  <c r="G38"/>
  <c r="M33" l="1"/>
  <c r="L33"/>
  <c r="K33"/>
  <c r="J33"/>
  <c r="I33"/>
  <c r="H33"/>
  <c r="G33"/>
  <c r="M28"/>
  <c r="L28"/>
  <c r="K28"/>
  <c r="J28"/>
  <c r="I28"/>
  <c r="H28"/>
  <c r="G28"/>
  <c r="M30"/>
  <c r="L30"/>
  <c r="K30"/>
  <c r="J30"/>
  <c r="I30"/>
  <c r="H30"/>
  <c r="G30"/>
  <c r="M25"/>
  <c r="L25"/>
  <c r="K25"/>
  <c r="J25"/>
  <c r="I25"/>
  <c r="H25"/>
  <c r="G25"/>
  <c r="M20"/>
  <c r="M19" s="1"/>
  <c r="L20"/>
  <c r="L19" s="1"/>
  <c r="K20"/>
  <c r="K19" s="1"/>
  <c r="J20"/>
  <c r="J19" s="1"/>
  <c r="I20"/>
  <c r="I19" s="1"/>
  <c r="H20"/>
  <c r="H19" s="1"/>
  <c r="G20"/>
  <c r="G19" s="1"/>
  <c r="G27" l="1"/>
  <c r="I27"/>
  <c r="K27"/>
  <c r="M27"/>
  <c r="H27"/>
  <c r="J27"/>
  <c r="L27"/>
  <c r="M11" l="1"/>
  <c r="M10" s="1"/>
  <c r="L11"/>
  <c r="L10" s="1"/>
  <c r="K11"/>
  <c r="K10" s="1"/>
  <c r="J11"/>
  <c r="J10" s="1"/>
  <c r="I11"/>
  <c r="I10" s="1"/>
  <c r="H11"/>
  <c r="H10" s="1"/>
  <c r="G11"/>
  <c r="J83" l="1"/>
  <c r="K83"/>
  <c r="L83"/>
  <c r="M83"/>
  <c r="G48" l="1"/>
  <c r="G10" s="1"/>
  <c r="G83" s="1"/>
  <c r="I83"/>
  <c r="H53"/>
  <c r="H83" s="1"/>
</calcChain>
</file>

<file path=xl/sharedStrings.xml><?xml version="1.0" encoding="utf-8"?>
<sst xmlns="http://schemas.openxmlformats.org/spreadsheetml/2006/main" count="282" uniqueCount="170">
  <si>
    <t>Наименование главного администратора доходов бюджета</t>
  </si>
  <si>
    <t>Наименование
источника дохода бюджета</t>
  </si>
  <si>
    <t>Код классификации доходов бюджета</t>
  </si>
  <si>
    <t>Наименование группы источников доходов бюджетов, в которую входит источник дохода бюджета</t>
  </si>
  <si>
    <t>Код бюджета, в доход которого зачисляются платежи</t>
  </si>
  <si>
    <t xml:space="preserve">Кассовые поступления за отчетный финансовый год в соответствии с решением об исполнении бюджета </t>
  </si>
  <si>
    <t>№ п/п</t>
  </si>
  <si>
    <t>Итого</t>
  </si>
  <si>
    <t xml:space="preserve"> Показатели прогноза доходов бюджета     </t>
  </si>
  <si>
    <t>Прогноз доходов бюджета на  (текущий финансовый год)</t>
  </si>
  <si>
    <t>РЕЕСТР ИСТОЧНИКОВ ДОХОДОВ</t>
  </si>
  <si>
    <t>(наименование муниципального образования)</t>
  </si>
  <si>
    <t>182 1 01 02010 01 0000 110</t>
  </si>
  <si>
    <t>182 1 01 02020 01 0000 110</t>
  </si>
  <si>
    <t>182 1 01 02030 01 0000 110</t>
  </si>
  <si>
    <t>182 1 01 02080 01 0000 110</t>
  </si>
  <si>
    <t>Единый сельскохозяйственный налог</t>
  </si>
  <si>
    <t>182 1 05 03010 01 0000 110</t>
  </si>
  <si>
    <t> Управление Федеральной налоговой службы по Ивановской области</t>
  </si>
  <si>
    <t>Управление Федерального казначейства по Ивановской области</t>
  </si>
  <si>
    <t>Комитет по управлению имуществом администрации Родниковского муниципального района</t>
  </si>
  <si>
    <t>Финансовое управление администрации муниципального образования "Родниковский муниципальный район"</t>
  </si>
  <si>
    <t>Комитет Ивановской области по обеспечению деятельности мировых судей и гражданской защиты населения</t>
  </si>
  <si>
    <t xml:space="preserve">212 1 11 05013 13 0000 120   </t>
  </si>
  <si>
    <t>212 1 14 06013 13 0000 430</t>
  </si>
  <si>
    <t xml:space="preserve">212 1 14 06313 13 0000 430
</t>
  </si>
  <si>
    <t>042 1 16 01153 01 0000 140</t>
  </si>
  <si>
    <t>042 1 16 01203 01 0000 140</t>
  </si>
  <si>
    <t xml:space="preserve"> "13"</t>
  </si>
  <si>
    <t>Родниковское городское поселение Родниковского муниципального района Ивановской области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</si>
  <si>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</si>
  <si>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</si>
  <si>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</si>
  <si>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субсидии бюджетам городских поселений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</si>
  <si>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</si>
  <si>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</si>
  <si>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182 1 06 01030 13 0000 110</t>
  </si>
  <si>
    <t>182 1 06 06033 13 0000 110</t>
  </si>
  <si>
    <t>182 1 06 06043 13 0000 110</t>
  </si>
  <si>
    <t xml:space="preserve">212 1 11 09045 13 0000 120   </t>
  </si>
  <si>
    <t xml:space="preserve">218 1 11 09045 13 0000 120   </t>
  </si>
  <si>
    <t>221 1 16 07010 13 0000 140</t>
  </si>
  <si>
    <t>903 2 02 15001 13 0000 150</t>
  </si>
  <si>
    <t>221 2 02 20216 13 0000 150</t>
  </si>
  <si>
    <t>221 2 02 20299 13 0000 150</t>
  </si>
  <si>
    <t>221 2 02 20302 13 0000 150</t>
  </si>
  <si>
    <t>221 2 02 29999 13 0000 150</t>
  </si>
  <si>
    <t>221 2 02 40014 13 0000 150</t>
  </si>
  <si>
    <t>221 2 02 45424 13 0000 150</t>
  </si>
  <si>
    <t xml:space="preserve"> Управление строительства и жилищно-коммунального хозяйства администрации муниципального </t>
  </si>
  <si>
    <t>Управление муниципального хозяйства администрации муниципального образования "Родниковский муниципальный район"</t>
  </si>
  <si>
    <t>212 1 11 05035 13 0000 120</t>
  </si>
  <si>
    <r>
      <rPr>
        <b/>
        <sz val="10"/>
        <color theme="1"/>
        <rFont val="Times New Roman"/>
        <family val="1"/>
        <charset val="204"/>
      </rPr>
      <t>000
1 00 00000 00 0000 000</t>
    </r>
    <r>
      <rPr>
        <sz val="12"/>
        <color theme="1"/>
        <rFont val="Times New Roman"/>
        <family val="1"/>
        <charset val="204"/>
      </rPr>
      <t xml:space="preserve">
</t>
    </r>
  </si>
  <si>
    <t xml:space="preserve">221 2 02 25555 13 0000 150 </t>
  </si>
  <si>
    <t>221 1 13 02995 13 0000 130</t>
  </si>
  <si>
    <r>
      <rPr>
        <sz val="10"/>
        <color theme="1"/>
        <rFont val="Times New Roman"/>
        <family val="1"/>
        <charset val="204"/>
      </rPr>
      <t>221 1 16 10081 13 0000 140</t>
    </r>
    <r>
      <rPr>
        <sz val="10"/>
        <color rgb="FFFF0000"/>
        <rFont val="Times New Roman"/>
        <family val="1"/>
        <charset val="204"/>
      </rPr>
      <t xml:space="preserve">
</t>
    </r>
  </si>
  <si>
    <t>221 2 18 05030 13 0000 150</t>
  </si>
  <si>
    <t>903 2 02 15002 13 0000 150</t>
  </si>
  <si>
    <t>903 2 18 60010 13 0000 130</t>
  </si>
  <si>
    <t>000 2 00 00000 00 0000 000</t>
  </si>
  <si>
    <t>000 2 02 00000 00 0000 000</t>
  </si>
  <si>
    <t>Инициативные платежи, зачисляемые в бюджеты городских поселений(Благоустройство дворовой территории ТОС "дом № 10-а, ул.Советская, город Родники, Ивновской области")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</si>
  <si>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</si>
  <si>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Невыясненные поступления, зачисляемые в бюджеты городских поселений</t>
  </si>
  <si>
    <t>221 1 17 01050 13 0000 180</t>
  </si>
  <si>
    <r>
      <t xml:space="preserve">221 1 17 15030 13 0009 </t>
    </r>
    <r>
      <rPr>
        <sz val="10"/>
        <color theme="1"/>
        <rFont val="Times New Roman"/>
        <family val="1"/>
        <charset val="204"/>
      </rPr>
      <t>150</t>
    </r>
  </si>
  <si>
    <t>Управление муниципального хозяйства администрации муниципального образования "Родниковский муниципальный район</t>
  </si>
  <si>
    <t xml:space="preserve">Налоги на прибыль, доходы                                                                </t>
  </si>
  <si>
    <t>Налог на доходы физических лиц</t>
  </si>
  <si>
    <t>000 1 01 00000 00 0000 000</t>
  </si>
  <si>
    <t>000 1 01 02000 01 0000 110</t>
  </si>
  <si>
    <t>НАЛОГОВЫЕ И НЕНАЛОГОВЫЕ ДОХОДЫ</t>
  </si>
  <si>
    <t>000 1 03 00000 00 0000 000</t>
  </si>
  <si>
    <t xml:space="preserve">НАЛОГИ НА ТОВАРЫ (РАБОТЫ, УСЛУГИ), РЕАЛИЗУЕМЫЕ НА ТЕРРИТОРИИ РОССИЙСКОЙ ФЕДЕРАЦИИ
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</si>
  <si>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</si>
  <si>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</si>
  <si>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</si>
  <si>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</si>
  <si>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НАЛОГИ НА ИМУЩЕСТВО</t>
  </si>
  <si>
    <t xml:space="preserve">1 06 00000 00 0000 000
</t>
  </si>
  <si>
    <t xml:space="preserve">000 1 06 01000 00 0000 110
</t>
  </si>
  <si>
    <t xml:space="preserve">Налог на имущество физических лиц
</t>
  </si>
  <si>
    <t>Земельный налог</t>
  </si>
  <si>
    <t>000 1 06 06000 00 0000 110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</si>
  <si>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</si>
  <si>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</si>
  <si>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ОТ ОКАЗАНИЯ ПЛАТНЫХ УСЛУГ И КОМПЕНСАЦИИ ЗАТРАТ ГОСУДАРСТВА</t>
  </si>
  <si>
    <t>000 1 13 02000 00 0000 130</t>
  </si>
  <si>
    <t>000 1 14 00000 00 0000 000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</si>
  <si>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</si>
  <si>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</si>
  <si>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</si>
  <si>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</si>
  <si>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Инициативные платежи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</si>
  <si>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</si>
  <si>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</si>
  <si>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000 2 02 20000 00 0000 150</t>
  </si>
  <si>
    <t>Прочие субсидии</t>
  </si>
  <si>
    <t>Субвенции бюджетам бюджетной системы Российской Федерации</t>
  </si>
  <si>
    <t>000 2 02 30000 00 0000 150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</si>
  <si>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</si>
  <si>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</si>
  <si>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</si>
  <si>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221 208 05000 13 0000 150    </t>
  </si>
  <si>
    <t xml:space="preserve">2 08 00000 00 0000 000
</t>
  </si>
  <si>
    <t xml:space="preserve">000 1 17 01000 00 0000 180
</t>
  </si>
  <si>
    <t xml:space="preserve">000 1 17 15000 00 0000 150
</t>
  </si>
  <si>
    <t xml:space="preserve">000 2 02 10000 00 0000 150
</t>
  </si>
  <si>
    <t xml:space="preserve">000 2 02 29999 00 0000 150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</si>
  <si>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</si>
  <si>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000 2 18 00000 00 0000 000
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</si>
  <si>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</si>
  <si>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</si>
  <si>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городских поселений на реализацию программ формирования современной городской среды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</si>
  <si>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</si>
  <si>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Доходы бюджетов городских поселений от возврата иными организациями остатков субсидий прошлых лет
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</si>
  <si>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</si>
  <si>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Дотации бюджетам городских поселений на поддержку мер по обеспечению сбалансированности бюджетов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</si>
  <si>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</si>
  <si>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221 2 02 35120 13 0000 150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</si>
  <si>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</si>
  <si>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221 2 19 60010 13 0000 150</t>
  </si>
  <si>
    <t>182 1 01 02130 01 0000 110</t>
  </si>
  <si>
    <t>182 1 01 02140 01 0000 110</t>
  </si>
  <si>
    <t>221 2 02 20041 13 0000 150</t>
  </si>
  <si>
    <t>221 2 02 45784 13 0000 150</t>
  </si>
  <si>
    <t>000 2 19 60010 13 0000 150</t>
  </si>
  <si>
    <t>182 1 03 02251 01 0000 110</t>
  </si>
  <si>
    <t>182 1 03 02231 01 0000 110</t>
  </si>
  <si>
    <t>182 1 03 02261 01 0000 110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</si>
  <si>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</si>
  <si>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</si>
  <si>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</si>
  <si>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</si>
  <si>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</si>
  <si>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</si>
  <si>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</si>
  <si>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</si>
  <si>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</si>
  <si>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</si>
  <si>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</si>
  <si>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</si>
  <si>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</si>
  <si>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</si>
  <si>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</si>
  <si>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</si>
  <si>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</si>
  <si>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</si>
  <si>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</si>
  <si>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</si>
  <si>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ущерба при расторжении муниципального контракта, заключенного с муниципальным органом городского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</si>
  <si>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Невыясненные поступления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</si>
  <si>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</si>
  <si>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</si>
  <si>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</si>
  <si>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</si>
  <si>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</si>
  <si>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</si>
  <si>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Иные межбюджетные трансферты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</si>
  <si>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</si>
  <si>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</si>
  <si>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</si>
  <si>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221 2 18 60010 13 0000 150
</t>
  </si>
  <si>
    <t>Кассовые поступления в текущем финансовом году по состоянию на  01.09.2023 г.</t>
  </si>
  <si>
    <t>Показатели доходов в соответствии с решением о местном бюджете на текущий финансовый год  по состоянию  на 01.09.2023 г.</t>
  </si>
  <si>
    <t>000 2 02 29999 13 0000 150</t>
  </si>
  <si>
    <t xml:space="preserve"> на 2024год и на плановый период 2025 и 2026 годов </t>
  </si>
  <si>
    <t xml:space="preserve">на 2024 г. </t>
  </si>
  <si>
    <t xml:space="preserve">на 2025 г. </t>
  </si>
  <si>
    <t xml:space="preserve">на 2026 г.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</si>
</sst>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0.0"/>
    <numFmt numFmtId="167" formatCode="_-* #,##0.0_р_._-;\-* #,##0.0_р_._-;_-* &quot;-&quot;??_р_._-;_-@_-"/>
  </numFmts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9" fillId="0" borderId="0" applyFont="0" applyFill="0" applyBorder="0" applyAlignment="0" applyProtection="0"/>
    <xf numFmtId="1" fontId="14" fillId="0" borderId="2">
      <alignment horizontal="center" vertical="top" shrinkToFit="1"/>
    </xf>
  </cellStyleXfs>
  <cellXfs count="84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vertical="top" wrapText="1"/>
    </xf>
    <xf numFmtId="1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5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/>
    </xf>
    <xf numFmtId="165" fontId="7" fillId="0" borderId="1" xfId="5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vertical="top" wrapText="1"/>
    </xf>
    <xf numFmtId="167" fontId="2" fillId="2" borderId="1" xfId="5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1" fillId="0" borderId="1" xfId="0" applyNumberFormat="1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7" fillId="2" borderId="1" xfId="0" applyNumberFormat="1" applyFont="1" applyFill="1" applyBorder="1" applyAlignment="1">
      <alignment horizontal="center" vertical="top" wrapText="1"/>
    </xf>
    <xf numFmtId="164" fontId="2" fillId="0" borderId="1" xfId="5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1" fontId="15" fillId="0" borderId="2" xfId="6" applyNumberFormat="1" applyFont="1" applyProtection="1">
      <alignment horizontal="center" vertical="top" shrinkToFit="1"/>
    </xf>
    <xf numFmtId="0" fontId="2" fillId="0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12" fillId="3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1" applyFont="1" applyBorder="1" applyAlignment="1" applyProtection="1">
      <alignment vertical="top" wrapText="1"/>
    </xf>
    <xf numFmtId="0" fontId="4" fillId="2" borderId="1" xfId="2" applyFont="1" applyFill="1" applyBorder="1" applyAlignment="1" applyProtection="1">
      <alignment horizontal="center" vertical="top" wrapText="1"/>
    </xf>
    <xf numFmtId="0" fontId="4" fillId="0" borderId="1" xfId="3" applyFont="1" applyBorder="1" applyAlignment="1" applyProtection="1">
      <alignment horizontal="center" vertical="top" wrapText="1"/>
    </xf>
    <xf numFmtId="49" fontId="4" fillId="0" borderId="1" xfId="4" applyNumberFormat="1" applyFont="1" applyBorder="1" applyAlignment="1" applyProtection="1">
      <alignment horizontal="center" vertical="top" wrapText="1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7">
    <cellStyle name="xl23" xfId="6"/>
    <cellStyle name="Обычный" xfId="0" builtinId="0"/>
    <cellStyle name="Обычный 2" xfId="1"/>
    <cellStyle name="Обычный 3" xfId="2"/>
    <cellStyle name="Обычный 4" xfId="3"/>
    <cellStyle name="Обычный 6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3"/>
  <sheetViews>
    <sheetView tabSelected="1" zoomScaleNormal="100" workbookViewId="0">
      <selection activeCell="K8" sqref="K8"/>
    </sheetView>
  </sheetViews>
  <sheetFormatPr defaultRowHeight="15"/>
  <cols>
    <col min="1" max="1" width="5" customWidth="1"/>
    <col min="2" max="2" width="23.7109375" style="53" customWidth="1"/>
    <col min="3" max="4" width="15.42578125" customWidth="1"/>
    <col min="5" max="5" width="11.140625" customWidth="1"/>
    <col min="6" max="6" width="16.5703125" customWidth="1"/>
    <col min="7" max="7" width="16.28515625" customWidth="1"/>
    <col min="8" max="8" width="16.42578125" customWidth="1"/>
    <col min="9" max="9" width="17.85546875" customWidth="1"/>
    <col min="10" max="10" width="16.42578125" customWidth="1"/>
    <col min="11" max="12" width="15.140625" customWidth="1"/>
    <col min="13" max="13" width="16.28515625" customWidth="1"/>
  </cols>
  <sheetData>
    <row r="1" spans="1:13">
      <c r="C1" s="75" t="s">
        <v>10</v>
      </c>
      <c r="D1" s="75"/>
      <c r="E1" s="75"/>
      <c r="F1" s="75"/>
      <c r="G1" s="75"/>
      <c r="H1" s="75"/>
      <c r="I1" s="75"/>
      <c r="J1" s="75"/>
      <c r="K1" s="75"/>
    </row>
    <row r="2" spans="1:13">
      <c r="C2" s="76" t="s">
        <v>29</v>
      </c>
      <c r="D2" s="77"/>
      <c r="E2" s="77"/>
      <c r="F2" s="77"/>
      <c r="G2" s="77"/>
      <c r="H2" s="77"/>
      <c r="I2" s="77"/>
      <c r="J2" s="77"/>
      <c r="K2" s="77"/>
    </row>
    <row r="3" spans="1:13">
      <c r="C3" s="82" t="s">
        <v>11</v>
      </c>
      <c r="D3" s="82"/>
      <c r="E3" s="82"/>
      <c r="F3" s="82"/>
      <c r="G3" s="82"/>
      <c r="H3" s="82"/>
      <c r="I3" s="82"/>
      <c r="J3" s="82"/>
      <c r="K3" s="82"/>
    </row>
    <row r="4" spans="1:13">
      <c r="C4" s="83" t="s">
        <v>166</v>
      </c>
      <c r="D4" s="83"/>
      <c r="E4" s="83"/>
      <c r="F4" s="83"/>
      <c r="G4" s="83"/>
      <c r="H4" s="83"/>
      <c r="I4" s="83"/>
      <c r="J4" s="83"/>
      <c r="K4" s="83"/>
      <c r="L4" s="83"/>
    </row>
    <row r="6" spans="1:13" ht="79.5" customHeight="1">
      <c r="A6" s="73" t="s">
        <v>6</v>
      </c>
      <c r="B6" s="78" t="s">
        <v>1</v>
      </c>
      <c r="C6" s="79" t="s">
        <v>2</v>
      </c>
      <c r="D6" s="80" t="s">
        <v>3</v>
      </c>
      <c r="E6" s="81" t="s">
        <v>4</v>
      </c>
      <c r="F6" s="72" t="s">
        <v>0</v>
      </c>
      <c r="G6" s="72" t="s">
        <v>164</v>
      </c>
      <c r="H6" s="72" t="s">
        <v>9</v>
      </c>
      <c r="I6" s="72" t="s">
        <v>163</v>
      </c>
      <c r="J6" s="72" t="s">
        <v>5</v>
      </c>
      <c r="K6" s="72" t="s">
        <v>8</v>
      </c>
      <c r="L6" s="72"/>
      <c r="M6" s="72"/>
    </row>
    <row r="7" spans="1:13" ht="15.75" customHeight="1">
      <c r="A7" s="73"/>
      <c r="B7" s="78"/>
      <c r="C7" s="79"/>
      <c r="D7" s="80"/>
      <c r="E7" s="81"/>
      <c r="F7" s="72"/>
      <c r="G7" s="72"/>
      <c r="H7" s="72"/>
      <c r="I7" s="72"/>
      <c r="J7" s="72"/>
      <c r="K7" s="72"/>
      <c r="L7" s="72"/>
      <c r="M7" s="72"/>
    </row>
    <row r="8" spans="1:13" ht="80.25" customHeight="1">
      <c r="A8" s="73"/>
      <c r="B8" s="78"/>
      <c r="C8" s="79"/>
      <c r="D8" s="80"/>
      <c r="E8" s="81"/>
      <c r="F8" s="72"/>
      <c r="G8" s="72"/>
      <c r="H8" s="72"/>
      <c r="I8" s="72"/>
      <c r="J8" s="72"/>
      <c r="K8" s="71" t="s">
        <v>167</v>
      </c>
      <c r="L8" s="71" t="s">
        <v>168</v>
      </c>
      <c r="M8" s="71" t="s">
        <v>169</v>
      </c>
    </row>
    <row r="9" spans="1:13" ht="15.75">
      <c r="A9" s="3">
        <v>1</v>
      </c>
      <c r="B9" s="5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</row>
    <row r="10" spans="1:13" ht="57">
      <c r="A10" s="3">
        <v>1</v>
      </c>
      <c r="B10" s="54"/>
      <c r="C10" s="34" t="s">
        <v>52</v>
      </c>
      <c r="D10" s="20" t="s">
        <v>71</v>
      </c>
      <c r="E10" s="8" t="s">
        <v>28</v>
      </c>
      <c r="F10" s="34"/>
      <c r="G10" s="39">
        <f>G11+G19+G25+G27+G33+G38+G40+G43+G48</f>
        <v>171517475.63999999</v>
      </c>
      <c r="H10" s="39">
        <f>H11+H19+H25+H27+H33+H38+H40+H43+H48</f>
        <v>168753230.13999999</v>
      </c>
      <c r="I10" s="39">
        <f>I11+I19+I25+I27+I33+I38+I40+I43+I48</f>
        <v>106230727.78999999</v>
      </c>
      <c r="J10" s="39">
        <f t="shared" ref="J10:M10" si="0">J11+J19+J25+J27+J33+J38+J40+J43+J48</f>
        <v>169628962.28999999</v>
      </c>
      <c r="K10" s="39">
        <f t="shared" si="0"/>
        <v>187552633.52000001</v>
      </c>
      <c r="L10" s="39">
        <f t="shared" si="0"/>
        <v>196302746.55000001</v>
      </c>
      <c r="M10" s="39">
        <f t="shared" si="0"/>
        <v>204871986.49000001</v>
      </c>
    </row>
    <row r="11" spans="1:13" ht="25.5">
      <c r="A11" s="3"/>
      <c r="B11" s="54"/>
      <c r="C11" s="36" t="s">
        <v>69</v>
      </c>
      <c r="D11" s="37" t="s">
        <v>67</v>
      </c>
      <c r="E11" s="8" t="s">
        <v>28</v>
      </c>
      <c r="F11" s="34"/>
      <c r="G11" s="35">
        <f>G12</f>
        <v>142174000</v>
      </c>
      <c r="H11" s="35">
        <f t="shared" ref="H11:M11" si="1">H12</f>
        <v>142174000</v>
      </c>
      <c r="I11" s="35">
        <f t="shared" si="1"/>
        <v>93163412.039999992</v>
      </c>
      <c r="J11" s="35">
        <f t="shared" si="1"/>
        <v>123455108.72999999</v>
      </c>
      <c r="K11" s="35">
        <f t="shared" si="1"/>
        <v>166633240</v>
      </c>
      <c r="L11" s="35">
        <f t="shared" si="1"/>
        <v>174903850</v>
      </c>
      <c r="M11" s="35">
        <f t="shared" si="1"/>
        <v>183130210</v>
      </c>
    </row>
    <row r="12" spans="1:13" ht="25.5">
      <c r="A12" s="3"/>
      <c r="B12" s="55" t="s">
        <v>68</v>
      </c>
      <c r="C12" s="36" t="s">
        <v>70</v>
      </c>
      <c r="D12" s="38"/>
      <c r="E12" s="8" t="s">
        <v>28</v>
      </c>
      <c r="F12" s="34"/>
      <c r="G12" s="35">
        <f>G13+G14+G15+G16+G17+G18</f>
        <v>142174000</v>
      </c>
      <c r="H12" s="35">
        <f t="shared" ref="H12:M12" si="2">H13+H14+H15+H16+H17+H18</f>
        <v>142174000</v>
      </c>
      <c r="I12" s="35">
        <f t="shared" si="2"/>
        <v>93163412.039999992</v>
      </c>
      <c r="J12" s="35">
        <f t="shared" si="2"/>
        <v>123455108.72999999</v>
      </c>
      <c r="K12" s="35">
        <f t="shared" si="2"/>
        <v>166633240</v>
      </c>
      <c r="L12" s="35">
        <f t="shared" si="2"/>
        <v>174903850</v>
      </c>
      <c r="M12" s="35">
        <f t="shared" si="2"/>
        <v>183130210</v>
      </c>
    </row>
    <row r="13" spans="1:13" ht="205.5" customHeight="1">
      <c r="A13" s="2"/>
      <c r="B13" s="67" t="s">
        <v>130</v>
      </c>
      <c r="C13" s="10" t="s">
        <v>12</v>
      </c>
      <c r="D13" s="1"/>
      <c r="E13" s="8" t="s">
        <v>28</v>
      </c>
      <c r="F13" s="13" t="s">
        <v>18</v>
      </c>
      <c r="G13" s="14">
        <v>134796600</v>
      </c>
      <c r="H13" s="14">
        <v>134796600</v>
      </c>
      <c r="I13" s="8">
        <v>86979960.75</v>
      </c>
      <c r="J13" s="26">
        <v>120875504.09999999</v>
      </c>
      <c r="K13" s="29">
        <v>159100000</v>
      </c>
      <c r="L13" s="29">
        <v>167055000</v>
      </c>
      <c r="M13" s="30">
        <v>174906600</v>
      </c>
    </row>
    <row r="14" spans="1:13" ht="219.75" customHeight="1">
      <c r="A14" s="2"/>
      <c r="B14" s="67" t="s">
        <v>131</v>
      </c>
      <c r="C14" s="11" t="s">
        <v>13</v>
      </c>
      <c r="D14" s="1"/>
      <c r="E14" s="8" t="s">
        <v>28</v>
      </c>
      <c r="F14" s="13" t="s">
        <v>18</v>
      </c>
      <c r="G14" s="15">
        <v>1020500</v>
      </c>
      <c r="H14" s="15">
        <v>1020500</v>
      </c>
      <c r="I14" s="8">
        <v>1019536.02</v>
      </c>
      <c r="J14" s="26">
        <v>187984.69</v>
      </c>
      <c r="K14" s="29">
        <v>1077300</v>
      </c>
      <c r="L14" s="29">
        <v>1143900</v>
      </c>
      <c r="M14" s="52">
        <v>1220850</v>
      </c>
    </row>
    <row r="15" spans="1:13" ht="78" customHeight="1">
      <c r="A15" s="2"/>
      <c r="B15" s="4" t="s">
        <v>132</v>
      </c>
      <c r="C15" s="11" t="s">
        <v>14</v>
      </c>
      <c r="D15" s="1"/>
      <c r="E15" s="8" t="s">
        <v>28</v>
      </c>
      <c r="F15" s="13" t="s">
        <v>18</v>
      </c>
      <c r="G15" s="15">
        <v>900000</v>
      </c>
      <c r="H15" s="15">
        <v>900000</v>
      </c>
      <c r="I15" s="8">
        <v>674431.77</v>
      </c>
      <c r="J15" s="57">
        <v>1255324.3400000001</v>
      </c>
      <c r="K15" s="29">
        <v>702900</v>
      </c>
      <c r="L15" s="29">
        <v>746100</v>
      </c>
      <c r="M15" s="52">
        <v>796050</v>
      </c>
    </row>
    <row r="16" spans="1:13" ht="274.5" customHeight="1">
      <c r="A16" s="2"/>
      <c r="B16" s="68" t="s">
        <v>133</v>
      </c>
      <c r="C16" s="11" t="s">
        <v>15</v>
      </c>
      <c r="D16" s="1"/>
      <c r="E16" s="8" t="s">
        <v>28</v>
      </c>
      <c r="F16" s="13" t="s">
        <v>18</v>
      </c>
      <c r="G16" s="15">
        <v>1056000</v>
      </c>
      <c r="H16" s="60">
        <v>148431</v>
      </c>
      <c r="I16" s="8">
        <v>86923.64</v>
      </c>
      <c r="J16" s="8">
        <v>1136295.6000000001</v>
      </c>
      <c r="K16" s="31">
        <v>126720</v>
      </c>
      <c r="L16" s="31">
        <v>134200</v>
      </c>
      <c r="M16" s="30">
        <v>143440</v>
      </c>
    </row>
    <row r="17" spans="1:13" ht="122.25" customHeight="1">
      <c r="A17" s="2"/>
      <c r="B17" s="11" t="s">
        <v>134</v>
      </c>
      <c r="C17" s="11" t="s">
        <v>122</v>
      </c>
      <c r="D17" s="1"/>
      <c r="E17" s="57" t="s">
        <v>28</v>
      </c>
      <c r="F17" s="13" t="s">
        <v>18</v>
      </c>
      <c r="G17" s="15">
        <v>1364900</v>
      </c>
      <c r="H17" s="15">
        <v>1364900</v>
      </c>
      <c r="I17" s="57">
        <v>1366559.42</v>
      </c>
      <c r="J17" s="57">
        <v>0</v>
      </c>
      <c r="K17" s="31">
        <v>1546200</v>
      </c>
      <c r="L17" s="31">
        <v>1600650</v>
      </c>
      <c r="M17" s="30">
        <v>1666350</v>
      </c>
    </row>
    <row r="18" spans="1:13" ht="105.75" customHeight="1">
      <c r="A18" s="2"/>
      <c r="B18" s="11" t="s">
        <v>135</v>
      </c>
      <c r="C18" s="11" t="s">
        <v>123</v>
      </c>
      <c r="D18" s="1"/>
      <c r="E18" s="57" t="s">
        <v>28</v>
      </c>
      <c r="F18" s="13" t="s">
        <v>18</v>
      </c>
      <c r="G18" s="15">
        <v>3036000</v>
      </c>
      <c r="H18" s="15">
        <v>3943569</v>
      </c>
      <c r="I18" s="15">
        <v>3036000.44</v>
      </c>
      <c r="J18" s="57">
        <v>0</v>
      </c>
      <c r="K18" s="31">
        <v>4080120</v>
      </c>
      <c r="L18" s="31">
        <v>4224000</v>
      </c>
      <c r="M18" s="30">
        <v>4396920</v>
      </c>
    </row>
    <row r="19" spans="1:13" ht="127.5">
      <c r="A19" s="2"/>
      <c r="B19" s="11"/>
      <c r="C19" s="40" t="s">
        <v>72</v>
      </c>
      <c r="D19" s="41" t="s">
        <v>73</v>
      </c>
      <c r="E19" s="8" t="s">
        <v>28</v>
      </c>
      <c r="F19" s="13"/>
      <c r="G19" s="43">
        <f>G20</f>
        <v>4798979.54</v>
      </c>
      <c r="H19" s="43">
        <f t="shared" ref="H19:M19" si="3">H20</f>
        <v>4798979.54</v>
      </c>
      <c r="I19" s="43">
        <f>I20</f>
        <v>3182786.49</v>
      </c>
      <c r="J19" s="43">
        <f t="shared" si="3"/>
        <v>4499107.0699999994</v>
      </c>
      <c r="K19" s="43">
        <f t="shared" si="3"/>
        <v>4982423.5199999996</v>
      </c>
      <c r="L19" s="43">
        <f t="shared" si="3"/>
        <v>5204926.55</v>
      </c>
      <c r="M19" s="43">
        <f t="shared" si="3"/>
        <v>5291806.49</v>
      </c>
    </row>
    <row r="20" spans="1:13" ht="63.75">
      <c r="A20" s="2"/>
      <c r="B20" s="41" t="s">
        <v>74</v>
      </c>
      <c r="C20" s="40" t="s">
        <v>75</v>
      </c>
      <c r="D20" s="41"/>
      <c r="E20" s="8" t="s">
        <v>28</v>
      </c>
      <c r="F20" s="13"/>
      <c r="G20" s="43">
        <f>G21+G22+G23+G24</f>
        <v>4798979.54</v>
      </c>
      <c r="H20" s="43">
        <f t="shared" ref="H20:M20" si="4">H21+H22+H23+H24</f>
        <v>4798979.54</v>
      </c>
      <c r="I20" s="43">
        <f t="shared" si="4"/>
        <v>3182786.49</v>
      </c>
      <c r="J20" s="43">
        <f t="shared" si="4"/>
        <v>4499107.0699999994</v>
      </c>
      <c r="K20" s="43">
        <f t="shared" si="4"/>
        <v>4982423.5199999996</v>
      </c>
      <c r="L20" s="43">
        <f t="shared" si="4"/>
        <v>5204926.55</v>
      </c>
      <c r="M20" s="43">
        <f t="shared" si="4"/>
        <v>5291806.49</v>
      </c>
    </row>
    <row r="21" spans="1:13" ht="144.75" customHeight="1">
      <c r="A21" s="2"/>
      <c r="B21" s="56" t="s">
        <v>136</v>
      </c>
      <c r="C21" s="11" t="s">
        <v>128</v>
      </c>
      <c r="D21" s="1"/>
      <c r="E21" s="8" t="s">
        <v>28</v>
      </c>
      <c r="F21" s="13" t="s">
        <v>19</v>
      </c>
      <c r="G21" s="16">
        <v>2469373.88</v>
      </c>
      <c r="H21" s="16">
        <v>2469373.88</v>
      </c>
      <c r="I21" s="64">
        <v>1633270.62</v>
      </c>
      <c r="J21" s="65">
        <v>2255434.0299999998</v>
      </c>
      <c r="K21" s="61">
        <v>2598541.02</v>
      </c>
      <c r="L21" s="62">
        <v>2707901.28</v>
      </c>
      <c r="M21" s="62">
        <v>2756491.41</v>
      </c>
    </row>
    <row r="22" spans="1:13" ht="180" customHeight="1">
      <c r="A22" s="2"/>
      <c r="B22" s="56" t="s">
        <v>138</v>
      </c>
      <c r="C22" s="11" t="s">
        <v>137</v>
      </c>
      <c r="D22" s="1"/>
      <c r="E22" s="8" t="s">
        <v>28</v>
      </c>
      <c r="F22" s="13" t="s">
        <v>19</v>
      </c>
      <c r="G22" s="16">
        <v>12806.12</v>
      </c>
      <c r="H22" s="16">
        <v>12806.12</v>
      </c>
      <c r="I22" s="64">
        <v>8695.02</v>
      </c>
      <c r="J22" s="65">
        <v>12182.84</v>
      </c>
      <c r="K22" s="61">
        <v>12381.19</v>
      </c>
      <c r="L22" s="62">
        <v>14227.67</v>
      </c>
      <c r="M22" s="62">
        <v>14641.72</v>
      </c>
    </row>
    <row r="23" spans="1:13" ht="144.75" customHeight="1">
      <c r="A23" s="2"/>
      <c r="B23" s="56" t="s">
        <v>139</v>
      </c>
      <c r="C23" s="11" t="s">
        <v>127</v>
      </c>
      <c r="D23" s="1"/>
      <c r="E23" s="8" t="s">
        <v>28</v>
      </c>
      <c r="F23" s="13" t="s">
        <v>19</v>
      </c>
      <c r="G23" s="16">
        <v>2665666.71</v>
      </c>
      <c r="H23" s="16">
        <v>2665666.71</v>
      </c>
      <c r="I23" s="64">
        <v>1732193.71</v>
      </c>
      <c r="J23" s="26">
        <v>2490253.92</v>
      </c>
      <c r="K23" s="61">
        <v>2694395.23</v>
      </c>
      <c r="L23" s="62">
        <v>2819408.64</v>
      </c>
      <c r="M23" s="62">
        <v>2870894.09</v>
      </c>
    </row>
    <row r="24" spans="1:13" ht="144.75" customHeight="1">
      <c r="A24" s="2"/>
      <c r="B24" s="56" t="s">
        <v>140</v>
      </c>
      <c r="C24" s="11" t="s">
        <v>129</v>
      </c>
      <c r="D24" s="1"/>
      <c r="E24" s="8" t="s">
        <v>28</v>
      </c>
      <c r="F24" s="13" t="s">
        <v>19</v>
      </c>
      <c r="G24" s="16">
        <v>-348867.17</v>
      </c>
      <c r="H24" s="16">
        <v>-348867.17</v>
      </c>
      <c r="I24" s="64">
        <v>-191372.86</v>
      </c>
      <c r="J24" s="65">
        <v>-258763.72</v>
      </c>
      <c r="K24" s="61">
        <v>-322893.92</v>
      </c>
      <c r="L24" s="62">
        <v>-336611.04</v>
      </c>
      <c r="M24" s="62">
        <v>-350220.73</v>
      </c>
    </row>
    <row r="25" spans="1:13" ht="38.25">
      <c r="A25" s="2"/>
      <c r="B25" s="11"/>
      <c r="C25" s="40" t="s">
        <v>77</v>
      </c>
      <c r="D25" s="41" t="s">
        <v>76</v>
      </c>
      <c r="E25" s="8" t="s">
        <v>28</v>
      </c>
      <c r="F25" s="13"/>
      <c r="G25" s="43">
        <f>G26</f>
        <v>254000</v>
      </c>
      <c r="H25" s="43">
        <f t="shared" ref="H25:M25" si="5">H26</f>
        <v>-6245.5</v>
      </c>
      <c r="I25" s="43">
        <f t="shared" si="5"/>
        <v>-6245.5</v>
      </c>
      <c r="J25" s="43">
        <f t="shared" si="5"/>
        <v>253834.76</v>
      </c>
      <c r="K25" s="43">
        <f t="shared" si="5"/>
        <v>0</v>
      </c>
      <c r="L25" s="43">
        <f t="shared" si="5"/>
        <v>0</v>
      </c>
      <c r="M25" s="43">
        <f t="shared" si="5"/>
        <v>0</v>
      </c>
    </row>
    <row r="26" spans="1:13" ht="63.75">
      <c r="A26" s="2"/>
      <c r="B26" s="11" t="s">
        <v>16</v>
      </c>
      <c r="C26" s="11" t="s">
        <v>17</v>
      </c>
      <c r="D26" s="1"/>
      <c r="E26" s="8" t="s">
        <v>28</v>
      </c>
      <c r="F26" s="13" t="s">
        <v>18</v>
      </c>
      <c r="G26" s="15">
        <v>254000</v>
      </c>
      <c r="H26" s="13">
        <v>-6245.5</v>
      </c>
      <c r="I26" s="13">
        <v>-6245.5</v>
      </c>
      <c r="J26" s="8">
        <v>253834.76</v>
      </c>
      <c r="K26" s="25">
        <v>0</v>
      </c>
      <c r="L26" s="25">
        <v>0</v>
      </c>
      <c r="M26" s="30">
        <v>0</v>
      </c>
    </row>
    <row r="27" spans="1:13" ht="38.25">
      <c r="A27" s="2"/>
      <c r="B27" s="11"/>
      <c r="C27" s="40" t="s">
        <v>79</v>
      </c>
      <c r="D27" s="40" t="s">
        <v>78</v>
      </c>
      <c r="E27" s="8" t="s">
        <v>28</v>
      </c>
      <c r="F27" s="13"/>
      <c r="G27" s="43">
        <f>G28+G30</f>
        <v>14000000</v>
      </c>
      <c r="H27" s="43">
        <f t="shared" ref="H27:M27" si="6">H28+H30</f>
        <v>11496000</v>
      </c>
      <c r="I27" s="43">
        <f t="shared" si="6"/>
        <v>3577102.2600000002</v>
      </c>
      <c r="J27" s="43">
        <f t="shared" si="6"/>
        <v>15141827.68</v>
      </c>
      <c r="K27" s="43">
        <f t="shared" si="6"/>
        <v>11362000</v>
      </c>
      <c r="L27" s="43">
        <f t="shared" si="6"/>
        <v>11519000</v>
      </c>
      <c r="M27" s="43">
        <f t="shared" si="6"/>
        <v>11625000</v>
      </c>
    </row>
    <row r="28" spans="1:13" ht="28.5" customHeight="1">
      <c r="A28" s="2"/>
      <c r="B28" s="40" t="s">
        <v>81</v>
      </c>
      <c r="C28" s="40" t="s">
        <v>80</v>
      </c>
      <c r="D28" s="40"/>
      <c r="E28" s="8" t="s">
        <v>28</v>
      </c>
      <c r="F28" s="13"/>
      <c r="G28" s="43">
        <f>G29</f>
        <v>4300000</v>
      </c>
      <c r="H28" s="43">
        <f t="shared" ref="H28:M28" si="7">H29</f>
        <v>4300000</v>
      </c>
      <c r="I28" s="43">
        <f t="shared" si="7"/>
        <v>376795.65</v>
      </c>
      <c r="J28" s="43">
        <f t="shared" si="7"/>
        <v>5350937.28</v>
      </c>
      <c r="K28" s="43">
        <f t="shared" si="7"/>
        <v>5612000</v>
      </c>
      <c r="L28" s="43">
        <f t="shared" si="7"/>
        <v>5715000</v>
      </c>
      <c r="M28" s="43">
        <f t="shared" si="7"/>
        <v>5821000</v>
      </c>
    </row>
    <row r="29" spans="1:13" ht="90" customHeight="1">
      <c r="A29" s="2"/>
      <c r="B29" s="11" t="s">
        <v>141</v>
      </c>
      <c r="C29" s="11" t="s">
        <v>36</v>
      </c>
      <c r="D29" s="1"/>
      <c r="E29" s="8" t="s">
        <v>28</v>
      </c>
      <c r="F29" s="13" t="s">
        <v>18</v>
      </c>
      <c r="G29" s="15">
        <v>4300000</v>
      </c>
      <c r="H29" s="15">
        <v>4300000</v>
      </c>
      <c r="I29" s="8">
        <v>376795.65</v>
      </c>
      <c r="J29" s="8">
        <v>5350937.28</v>
      </c>
      <c r="K29" s="25">
        <v>5612000</v>
      </c>
      <c r="L29" s="25">
        <v>5715000</v>
      </c>
      <c r="M29" s="30">
        <v>5821000</v>
      </c>
    </row>
    <row r="30" spans="1:13" ht="25.5">
      <c r="A30" s="2"/>
      <c r="B30" s="41" t="s">
        <v>82</v>
      </c>
      <c r="C30" s="40" t="s">
        <v>83</v>
      </c>
      <c r="D30" s="41"/>
      <c r="E30" s="8" t="s">
        <v>28</v>
      </c>
      <c r="F30" s="13"/>
      <c r="G30" s="43">
        <f>G31+G32</f>
        <v>9700000</v>
      </c>
      <c r="H30" s="43">
        <f t="shared" ref="H30:M30" si="8">H31+H32</f>
        <v>7196000</v>
      </c>
      <c r="I30" s="43">
        <f t="shared" si="8"/>
        <v>3200306.6100000003</v>
      </c>
      <c r="J30" s="43">
        <f t="shared" si="8"/>
        <v>9790890.4000000004</v>
      </c>
      <c r="K30" s="43">
        <f t="shared" si="8"/>
        <v>5750000</v>
      </c>
      <c r="L30" s="43">
        <f t="shared" si="8"/>
        <v>5804000</v>
      </c>
      <c r="M30" s="43">
        <f t="shared" si="8"/>
        <v>5804000</v>
      </c>
    </row>
    <row r="31" spans="1:13" ht="66" customHeight="1">
      <c r="A31" s="2"/>
      <c r="B31" s="11" t="s">
        <v>142</v>
      </c>
      <c r="C31" s="11" t="s">
        <v>37</v>
      </c>
      <c r="D31" s="1"/>
      <c r="E31" s="8" t="s">
        <v>28</v>
      </c>
      <c r="F31" s="13" t="s">
        <v>18</v>
      </c>
      <c r="G31" s="15">
        <v>6300000</v>
      </c>
      <c r="H31" s="13">
        <v>4030000</v>
      </c>
      <c r="I31" s="8">
        <v>2785935.95</v>
      </c>
      <c r="J31" s="26">
        <v>6620096.6500000004</v>
      </c>
      <c r="K31" s="25">
        <v>3370000</v>
      </c>
      <c r="L31" s="25">
        <v>3424000</v>
      </c>
      <c r="M31" s="25">
        <v>3424000</v>
      </c>
    </row>
    <row r="32" spans="1:13" ht="67.5" customHeight="1">
      <c r="A32" s="2"/>
      <c r="B32" s="11" t="s">
        <v>143</v>
      </c>
      <c r="C32" s="11" t="s">
        <v>38</v>
      </c>
      <c r="D32" s="1"/>
      <c r="E32" s="8" t="s">
        <v>28</v>
      </c>
      <c r="F32" s="13" t="s">
        <v>18</v>
      </c>
      <c r="G32" s="15">
        <v>3400000</v>
      </c>
      <c r="H32" s="8">
        <v>3166000</v>
      </c>
      <c r="I32" s="8">
        <v>414370.66</v>
      </c>
      <c r="J32" s="26">
        <v>3170793.75</v>
      </c>
      <c r="K32" s="25">
        <v>2380000</v>
      </c>
      <c r="L32" s="25">
        <v>2380000</v>
      </c>
      <c r="M32" s="25">
        <v>2380000</v>
      </c>
    </row>
    <row r="33" spans="1:13" ht="89.25">
      <c r="A33" s="2"/>
      <c r="B33" s="11"/>
      <c r="C33" s="40" t="s">
        <v>85</v>
      </c>
      <c r="D33" s="41" t="s">
        <v>84</v>
      </c>
      <c r="E33" s="8" t="s">
        <v>28</v>
      </c>
      <c r="F33" s="13"/>
      <c r="G33" s="43">
        <f>G34+G35+G36+G37</f>
        <v>8013000</v>
      </c>
      <c r="H33" s="43">
        <f t="shared" ref="H33:M33" si="9">H34+H35+H36+H37</f>
        <v>8013000</v>
      </c>
      <c r="I33" s="43">
        <f t="shared" si="9"/>
        <v>5800942.1099999994</v>
      </c>
      <c r="J33" s="43">
        <f t="shared" si="9"/>
        <v>7420256.1499999994</v>
      </c>
      <c r="K33" s="43">
        <f t="shared" si="9"/>
        <v>3972470</v>
      </c>
      <c r="L33" s="43">
        <f t="shared" si="9"/>
        <v>4072470</v>
      </c>
      <c r="M33" s="43">
        <f t="shared" si="9"/>
        <v>4272470</v>
      </c>
    </row>
    <row r="34" spans="1:13" ht="165" customHeight="1">
      <c r="A34" s="2"/>
      <c r="B34" s="56" t="s">
        <v>144</v>
      </c>
      <c r="C34" s="11" t="s">
        <v>23</v>
      </c>
      <c r="D34" s="1"/>
      <c r="E34" s="8" t="s">
        <v>28</v>
      </c>
      <c r="F34" s="13" t="s">
        <v>20</v>
      </c>
      <c r="G34" s="15">
        <v>6050000</v>
      </c>
      <c r="H34" s="15">
        <v>6050000</v>
      </c>
      <c r="I34" s="8">
        <v>4535772.6100000003</v>
      </c>
      <c r="J34" s="8">
        <v>5547343.0099999998</v>
      </c>
      <c r="K34" s="25">
        <v>1855000</v>
      </c>
      <c r="L34" s="25">
        <v>1855000</v>
      </c>
      <c r="M34" s="25">
        <v>1855000</v>
      </c>
    </row>
    <row r="35" spans="1:13" ht="118.5" customHeight="1">
      <c r="A35" s="2"/>
      <c r="B35" s="11" t="s">
        <v>116</v>
      </c>
      <c r="C35" s="11" t="s">
        <v>51</v>
      </c>
      <c r="D35" s="1"/>
      <c r="E35" s="8" t="s">
        <v>28</v>
      </c>
      <c r="F35" s="13" t="s">
        <v>20</v>
      </c>
      <c r="G35" s="15">
        <v>163000</v>
      </c>
      <c r="H35" s="15">
        <v>163000</v>
      </c>
      <c r="I35" s="8">
        <v>76607.02</v>
      </c>
      <c r="J35" s="8">
        <v>92626.14</v>
      </c>
      <c r="K35" s="25">
        <v>217470</v>
      </c>
      <c r="L35" s="25">
        <v>217470</v>
      </c>
      <c r="M35" s="25">
        <v>217470</v>
      </c>
    </row>
    <row r="36" spans="1:13" ht="158.25" customHeight="1">
      <c r="A36" s="2"/>
      <c r="B36" s="11" t="s">
        <v>145</v>
      </c>
      <c r="C36" s="11" t="s">
        <v>39</v>
      </c>
      <c r="D36" s="1"/>
      <c r="E36" s="8" t="s">
        <v>28</v>
      </c>
      <c r="F36" s="13" t="s">
        <v>20</v>
      </c>
      <c r="G36" s="15">
        <v>0</v>
      </c>
      <c r="H36" s="15">
        <v>0</v>
      </c>
      <c r="I36" s="15">
        <v>0</v>
      </c>
      <c r="J36" s="8">
        <v>0</v>
      </c>
      <c r="K36" s="25">
        <v>0</v>
      </c>
      <c r="L36" s="25">
        <v>0</v>
      </c>
      <c r="M36" s="25">
        <v>0</v>
      </c>
    </row>
    <row r="37" spans="1:13" ht="141" customHeight="1">
      <c r="A37" s="2"/>
      <c r="B37" s="11" t="s">
        <v>145</v>
      </c>
      <c r="C37" s="11" t="s">
        <v>40</v>
      </c>
      <c r="D37" s="1"/>
      <c r="E37" s="8" t="s">
        <v>28</v>
      </c>
      <c r="F37" s="13" t="s">
        <v>49</v>
      </c>
      <c r="G37" s="15">
        <v>1800000</v>
      </c>
      <c r="H37" s="15">
        <v>1800000</v>
      </c>
      <c r="I37" s="8">
        <v>1188562.48</v>
      </c>
      <c r="J37" s="8">
        <v>1780287</v>
      </c>
      <c r="K37" s="25">
        <v>1900000</v>
      </c>
      <c r="L37" s="25">
        <v>2000000</v>
      </c>
      <c r="M37" s="30">
        <v>2200000</v>
      </c>
    </row>
    <row r="38" spans="1:13" ht="89.25">
      <c r="A38" s="2"/>
      <c r="B38" s="1"/>
      <c r="C38" s="40" t="s">
        <v>87</v>
      </c>
      <c r="D38" s="41" t="s">
        <v>86</v>
      </c>
      <c r="E38" s="8" t="s">
        <v>28</v>
      </c>
      <c r="F38" s="13"/>
      <c r="G38" s="43">
        <f>G39</f>
        <v>421085.76</v>
      </c>
      <c r="H38" s="43">
        <f t="shared" ref="H38:M38" si="10">H39</f>
        <v>421085.76</v>
      </c>
      <c r="I38" s="43">
        <f t="shared" si="10"/>
        <v>0</v>
      </c>
      <c r="J38" s="43">
        <f>J39</f>
        <v>0</v>
      </c>
      <c r="K38" s="43">
        <f t="shared" si="10"/>
        <v>0</v>
      </c>
      <c r="L38" s="43">
        <f t="shared" si="10"/>
        <v>0</v>
      </c>
      <c r="M38" s="43">
        <f t="shared" si="10"/>
        <v>0</v>
      </c>
    </row>
    <row r="39" spans="1:13" ht="121.5" customHeight="1">
      <c r="A39" s="2"/>
      <c r="B39" s="11" t="s">
        <v>146</v>
      </c>
      <c r="C39" s="11" t="s">
        <v>54</v>
      </c>
      <c r="D39" s="1"/>
      <c r="E39" s="8" t="s">
        <v>28</v>
      </c>
      <c r="F39" s="8" t="s">
        <v>66</v>
      </c>
      <c r="G39" s="27">
        <v>421085.76</v>
      </c>
      <c r="H39" s="27">
        <v>421085.76</v>
      </c>
      <c r="I39" s="23">
        <v>0</v>
      </c>
      <c r="J39" s="8">
        <v>0</v>
      </c>
      <c r="K39" s="25">
        <v>0</v>
      </c>
      <c r="L39" s="25">
        <v>0</v>
      </c>
      <c r="M39" s="30">
        <v>0</v>
      </c>
    </row>
    <row r="40" spans="1:13" ht="81" customHeight="1">
      <c r="A40" s="2"/>
      <c r="B40" s="11"/>
      <c r="C40" s="40" t="s">
        <v>88</v>
      </c>
      <c r="D40" s="41" t="s">
        <v>147</v>
      </c>
      <c r="E40" s="8" t="s">
        <v>28</v>
      </c>
      <c r="F40" s="13"/>
      <c r="G40" s="44">
        <f>G41+G42</f>
        <v>555000</v>
      </c>
      <c r="H40" s="44">
        <f t="shared" ref="H40:M40" si="11">H41+H42</f>
        <v>555000</v>
      </c>
      <c r="I40" s="44">
        <f t="shared" si="11"/>
        <v>248295.1</v>
      </c>
      <c r="J40" s="44">
        <f t="shared" si="11"/>
        <v>659096.06999999995</v>
      </c>
      <c r="K40" s="44">
        <f t="shared" si="11"/>
        <v>502500</v>
      </c>
      <c r="L40" s="44">
        <f t="shared" si="11"/>
        <v>502500</v>
      </c>
      <c r="M40" s="44">
        <f t="shared" si="11"/>
        <v>502500</v>
      </c>
    </row>
    <row r="41" spans="1:13" ht="96.75" customHeight="1">
      <c r="A41" s="2"/>
      <c r="B41" s="11" t="s">
        <v>62</v>
      </c>
      <c r="C41" s="11" t="s">
        <v>24</v>
      </c>
      <c r="D41" s="1"/>
      <c r="E41" s="8" t="s">
        <v>28</v>
      </c>
      <c r="F41" s="13" t="s">
        <v>20</v>
      </c>
      <c r="G41" s="15">
        <v>450000</v>
      </c>
      <c r="H41" s="15">
        <v>450000</v>
      </c>
      <c r="I41" s="8">
        <v>186872.2</v>
      </c>
      <c r="J41" s="8">
        <v>582062.96</v>
      </c>
      <c r="K41" s="25">
        <v>427500</v>
      </c>
      <c r="L41" s="25">
        <v>427500</v>
      </c>
      <c r="M41" s="25">
        <v>427500</v>
      </c>
    </row>
    <row r="42" spans="1:13" ht="170.25" customHeight="1">
      <c r="A42" s="2"/>
      <c r="B42" s="56" t="s">
        <v>148</v>
      </c>
      <c r="C42" s="11" t="s">
        <v>25</v>
      </c>
      <c r="D42" s="1"/>
      <c r="E42" s="8" t="s">
        <v>28</v>
      </c>
      <c r="F42" s="13" t="s">
        <v>20</v>
      </c>
      <c r="G42" s="15">
        <v>105000</v>
      </c>
      <c r="H42" s="15">
        <v>105000</v>
      </c>
      <c r="I42" s="8">
        <v>61422.9</v>
      </c>
      <c r="J42" s="8">
        <v>77033.11</v>
      </c>
      <c r="K42" s="25">
        <v>75000</v>
      </c>
      <c r="L42" s="25">
        <v>75000</v>
      </c>
      <c r="M42" s="25">
        <v>75000</v>
      </c>
    </row>
    <row r="43" spans="1:13" ht="56.25" customHeight="1">
      <c r="A43" s="2"/>
      <c r="B43" s="11"/>
      <c r="C43" s="40" t="s">
        <v>90</v>
      </c>
      <c r="D43" s="41" t="s">
        <v>89</v>
      </c>
      <c r="E43" s="8" t="s">
        <v>28</v>
      </c>
      <c r="F43" s="13"/>
      <c r="G43" s="45">
        <f>G44+G45+G46+G47</f>
        <v>101654</v>
      </c>
      <c r="H43" s="45">
        <f>H44+H45+H46+H47</f>
        <v>101654</v>
      </c>
      <c r="I43" s="45">
        <f>I44+I45+I46+I47</f>
        <v>65408.37</v>
      </c>
      <c r="J43" s="45">
        <f>J44+J45+J46+J47</f>
        <v>18136861.830000002</v>
      </c>
      <c r="K43" s="45">
        <f t="shared" ref="K43:M43" si="12">K44+K45+K46+K47</f>
        <v>100000</v>
      </c>
      <c r="L43" s="45">
        <f t="shared" si="12"/>
        <v>100000</v>
      </c>
      <c r="M43" s="45">
        <f t="shared" si="12"/>
        <v>50000</v>
      </c>
    </row>
    <row r="44" spans="1:13" ht="249.75" customHeight="1">
      <c r="A44" s="2"/>
      <c r="B44" s="56" t="s">
        <v>30</v>
      </c>
      <c r="C44" s="11" t="s">
        <v>26</v>
      </c>
      <c r="D44" s="1"/>
      <c r="E44" s="8" t="s">
        <v>28</v>
      </c>
      <c r="F44" s="13" t="s">
        <v>22</v>
      </c>
      <c r="G44" s="15">
        <v>0</v>
      </c>
      <c r="H44" s="8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</row>
    <row r="45" spans="1:13" ht="218.25" customHeight="1">
      <c r="A45" s="2"/>
      <c r="B45" s="56" t="s">
        <v>149</v>
      </c>
      <c r="C45" s="11" t="s">
        <v>27</v>
      </c>
      <c r="D45" s="1"/>
      <c r="E45" s="8" t="s">
        <v>28</v>
      </c>
      <c r="F45" s="13" t="s">
        <v>22</v>
      </c>
      <c r="G45" s="15">
        <v>0</v>
      </c>
      <c r="H45" s="8">
        <v>0</v>
      </c>
      <c r="I45" s="8">
        <v>0</v>
      </c>
      <c r="J45" s="25">
        <v>0</v>
      </c>
      <c r="K45" s="25">
        <v>0</v>
      </c>
      <c r="L45" s="25">
        <v>0</v>
      </c>
      <c r="M45" s="25">
        <v>0</v>
      </c>
    </row>
    <row r="46" spans="1:13" ht="146.25" customHeight="1">
      <c r="A46" s="2"/>
      <c r="B46" s="11" t="s">
        <v>31</v>
      </c>
      <c r="C46" s="11" t="s">
        <v>41</v>
      </c>
      <c r="D46" s="1"/>
      <c r="E46" s="8" t="s">
        <v>28</v>
      </c>
      <c r="F46" s="19" t="s">
        <v>50</v>
      </c>
      <c r="G46" s="25">
        <v>101654</v>
      </c>
      <c r="H46" s="25">
        <v>101654</v>
      </c>
      <c r="I46" s="8">
        <v>65408.37</v>
      </c>
      <c r="J46" s="8">
        <v>245456.42</v>
      </c>
      <c r="K46" s="25">
        <v>100000</v>
      </c>
      <c r="L46" s="25">
        <v>100000</v>
      </c>
      <c r="M46" s="30">
        <v>50000</v>
      </c>
    </row>
    <row r="47" spans="1:13" ht="181.5" customHeight="1">
      <c r="A47" s="2"/>
      <c r="B47" s="9" t="s">
        <v>150</v>
      </c>
      <c r="C47" s="21" t="s">
        <v>55</v>
      </c>
      <c r="D47" s="1"/>
      <c r="E47" s="8" t="s">
        <v>28</v>
      </c>
      <c r="F47" s="19" t="s">
        <v>50</v>
      </c>
      <c r="G47" s="15">
        <v>0</v>
      </c>
      <c r="H47" s="15">
        <v>0</v>
      </c>
      <c r="I47" s="15">
        <v>0</v>
      </c>
      <c r="J47" s="8">
        <v>17891405.41</v>
      </c>
      <c r="K47" s="25">
        <v>0</v>
      </c>
      <c r="L47" s="25">
        <v>0</v>
      </c>
      <c r="M47" s="25">
        <v>0</v>
      </c>
    </row>
    <row r="48" spans="1:13" ht="41.25" customHeight="1">
      <c r="A48" s="47"/>
      <c r="B48" s="24"/>
      <c r="C48" s="46" t="s">
        <v>92</v>
      </c>
      <c r="D48" s="41" t="s">
        <v>91</v>
      </c>
      <c r="E48" s="8" t="s">
        <v>28</v>
      </c>
      <c r="F48" s="22"/>
      <c r="G48" s="45">
        <f>G49+G51</f>
        <v>1199756.3400000001</v>
      </c>
      <c r="H48" s="43">
        <f>H49+H51</f>
        <v>1199756.3400000001</v>
      </c>
      <c r="I48" s="43">
        <f>I49+I51</f>
        <v>199026.92</v>
      </c>
      <c r="J48" s="43">
        <f t="shared" ref="J48:M48" si="13">J49+J51</f>
        <v>62870</v>
      </c>
      <c r="K48" s="43">
        <f t="shared" si="13"/>
        <v>0</v>
      </c>
      <c r="L48" s="43">
        <f t="shared" si="13"/>
        <v>0</v>
      </c>
      <c r="M48" s="43">
        <f t="shared" si="13"/>
        <v>0</v>
      </c>
    </row>
    <row r="49" spans="1:13" ht="38.25">
      <c r="A49" s="2"/>
      <c r="C49" s="46" t="s">
        <v>105</v>
      </c>
      <c r="D49" s="41" t="s">
        <v>151</v>
      </c>
      <c r="E49" s="8" t="s">
        <v>28</v>
      </c>
      <c r="F49" s="19"/>
      <c r="G49" s="43">
        <f t="shared" ref="G49:M49" si="14">G50</f>
        <v>0</v>
      </c>
      <c r="H49" s="43">
        <f t="shared" si="14"/>
        <v>0</v>
      </c>
      <c r="I49" s="43">
        <f t="shared" si="14"/>
        <v>0</v>
      </c>
      <c r="J49" s="43">
        <f t="shared" si="14"/>
        <v>0</v>
      </c>
      <c r="K49" s="43">
        <f t="shared" si="14"/>
        <v>0</v>
      </c>
      <c r="L49" s="43">
        <f t="shared" si="14"/>
        <v>0</v>
      </c>
      <c r="M49" s="43">
        <f t="shared" si="14"/>
        <v>0</v>
      </c>
    </row>
    <row r="50" spans="1:13" ht="114.75" hidden="1">
      <c r="A50" s="2"/>
      <c r="B50" s="12" t="s">
        <v>63</v>
      </c>
      <c r="C50" s="12" t="s">
        <v>64</v>
      </c>
      <c r="D50" s="1"/>
      <c r="E50" s="8" t="s">
        <v>28</v>
      </c>
      <c r="F50" s="19" t="s">
        <v>50</v>
      </c>
      <c r="G50" s="15">
        <v>0</v>
      </c>
      <c r="H50" s="15">
        <v>0</v>
      </c>
      <c r="I50" s="15">
        <v>0</v>
      </c>
      <c r="J50" s="15">
        <v>0</v>
      </c>
      <c r="K50" s="25">
        <v>0</v>
      </c>
      <c r="L50" s="25">
        <v>0</v>
      </c>
      <c r="M50" s="25">
        <v>0</v>
      </c>
    </row>
    <row r="51" spans="1:13" ht="38.25">
      <c r="A51" s="2"/>
      <c r="B51" s="41"/>
      <c r="C51" s="12" t="s">
        <v>106</v>
      </c>
      <c r="D51" s="41" t="s">
        <v>93</v>
      </c>
      <c r="E51" s="8" t="s">
        <v>28</v>
      </c>
      <c r="F51" s="19"/>
      <c r="G51" s="43">
        <f>G52</f>
        <v>1199756.3400000001</v>
      </c>
      <c r="H51" s="43">
        <f t="shared" ref="H51:M51" si="15">H52</f>
        <v>1199756.3400000001</v>
      </c>
      <c r="I51" s="43">
        <f t="shared" si="15"/>
        <v>199026.92</v>
      </c>
      <c r="J51" s="43">
        <f t="shared" si="15"/>
        <v>62870</v>
      </c>
      <c r="K51" s="43">
        <f t="shared" si="15"/>
        <v>0</v>
      </c>
      <c r="L51" s="43">
        <f t="shared" si="15"/>
        <v>0</v>
      </c>
      <c r="M51" s="43">
        <f t="shared" si="15"/>
        <v>0</v>
      </c>
    </row>
    <row r="52" spans="1:13" ht="114.75">
      <c r="A52" s="2"/>
      <c r="B52" s="12" t="s">
        <v>61</v>
      </c>
      <c r="C52" s="12" t="s">
        <v>65</v>
      </c>
      <c r="D52" s="1"/>
      <c r="E52" s="8" t="s">
        <v>28</v>
      </c>
      <c r="F52" s="19" t="s">
        <v>50</v>
      </c>
      <c r="G52" s="25">
        <v>1199756.3400000001</v>
      </c>
      <c r="H52" s="25">
        <v>1199756.3400000001</v>
      </c>
      <c r="I52" s="8">
        <v>199026.92</v>
      </c>
      <c r="J52" s="8">
        <v>62870</v>
      </c>
      <c r="K52" s="25">
        <v>0</v>
      </c>
      <c r="L52" s="25">
        <v>0</v>
      </c>
      <c r="M52" s="30">
        <v>0</v>
      </c>
    </row>
    <row r="53" spans="1:13" ht="36.75" customHeight="1">
      <c r="A53" s="2">
        <v>2</v>
      </c>
      <c r="B53" s="12"/>
      <c r="C53" s="24" t="s">
        <v>59</v>
      </c>
      <c r="D53" s="22" t="s">
        <v>152</v>
      </c>
      <c r="E53" s="8" t="s">
        <v>28</v>
      </c>
      <c r="F53" s="22"/>
      <c r="G53" s="25">
        <f t="shared" ref="G53:M53" si="16">G54+G74+G76+G80</f>
        <v>208442601.67000002</v>
      </c>
      <c r="H53" s="25">
        <f t="shared" si="16"/>
        <v>208442601.67000002</v>
      </c>
      <c r="I53" s="25">
        <f t="shared" si="16"/>
        <v>57642424.950000003</v>
      </c>
      <c r="J53" s="25">
        <f t="shared" si="16"/>
        <v>105163676.72</v>
      </c>
      <c r="K53" s="25">
        <f t="shared" si="16"/>
        <v>74095176.780000001</v>
      </c>
      <c r="L53" s="25">
        <f t="shared" si="16"/>
        <v>53429406.109999999</v>
      </c>
      <c r="M53" s="25">
        <f t="shared" si="16"/>
        <v>54901735.980000004</v>
      </c>
    </row>
    <row r="54" spans="1:13" ht="119.25" customHeight="1">
      <c r="A54" s="2"/>
      <c r="B54" s="12"/>
      <c r="C54" s="24" t="s">
        <v>60</v>
      </c>
      <c r="D54" s="22" t="s">
        <v>153</v>
      </c>
      <c r="E54" s="8" t="s">
        <v>28</v>
      </c>
      <c r="F54" s="22"/>
      <c r="G54" s="25">
        <f t="shared" ref="G54:M54" si="17">G55+G58+G67+G69</f>
        <v>207325822.36000001</v>
      </c>
      <c r="H54" s="25">
        <f t="shared" si="17"/>
        <v>207325822.36000001</v>
      </c>
      <c r="I54" s="25">
        <f t="shared" si="17"/>
        <v>56525645.640000001</v>
      </c>
      <c r="J54" s="25">
        <f t="shared" si="17"/>
        <v>91973567.549999997</v>
      </c>
      <c r="K54" s="25">
        <f t="shared" si="17"/>
        <v>80630506.109999999</v>
      </c>
      <c r="L54" s="25">
        <f t="shared" si="17"/>
        <v>53429406.109999999</v>
      </c>
      <c r="M54" s="25">
        <f t="shared" si="17"/>
        <v>54901735.980000004</v>
      </c>
    </row>
    <row r="55" spans="1:13" ht="78.75" customHeight="1">
      <c r="A55" s="2"/>
      <c r="B55" s="12"/>
      <c r="C55" s="24" t="s">
        <v>107</v>
      </c>
      <c r="D55" s="41" t="s">
        <v>94</v>
      </c>
      <c r="E55" s="8" t="s">
        <v>28</v>
      </c>
      <c r="F55" s="22"/>
      <c r="G55" s="45">
        <f>G56+G57</f>
        <v>31351300</v>
      </c>
      <c r="H55" s="45">
        <f t="shared" ref="H55:M55" si="18">H56+H57</f>
        <v>31351300</v>
      </c>
      <c r="I55" s="45">
        <f t="shared" si="18"/>
        <v>28738692</v>
      </c>
      <c r="J55" s="45">
        <f t="shared" si="18"/>
        <v>31351300</v>
      </c>
      <c r="K55" s="45">
        <f t="shared" si="18"/>
        <v>31351300</v>
      </c>
      <c r="L55" s="45">
        <f t="shared" si="18"/>
        <v>23110300</v>
      </c>
      <c r="M55" s="45">
        <f t="shared" si="18"/>
        <v>23110300</v>
      </c>
    </row>
    <row r="56" spans="1:13" ht="102">
      <c r="A56" s="2"/>
      <c r="B56" s="12" t="s">
        <v>154</v>
      </c>
      <c r="C56" s="13" t="s">
        <v>42</v>
      </c>
      <c r="D56" s="1"/>
      <c r="E56" s="8" t="s">
        <v>28</v>
      </c>
      <c r="F56" s="6" t="s">
        <v>21</v>
      </c>
      <c r="G56" s="16">
        <v>31351300</v>
      </c>
      <c r="H56" s="16">
        <v>31351300</v>
      </c>
      <c r="I56" s="23">
        <v>28738692</v>
      </c>
      <c r="J56" s="23">
        <v>31351300</v>
      </c>
      <c r="K56" s="25">
        <v>31351300</v>
      </c>
      <c r="L56" s="25">
        <v>23110300</v>
      </c>
      <c r="M56" s="25">
        <v>23110300</v>
      </c>
    </row>
    <row r="57" spans="1:13" ht="108.75" hidden="1" customHeight="1">
      <c r="A57" s="2"/>
      <c r="B57" s="12" t="s">
        <v>117</v>
      </c>
      <c r="C57" s="13" t="s">
        <v>57</v>
      </c>
      <c r="D57" s="1"/>
      <c r="E57" s="8" t="s">
        <v>28</v>
      </c>
      <c r="F57" s="6" t="s">
        <v>21</v>
      </c>
      <c r="G57" s="17">
        <v>0</v>
      </c>
      <c r="H57" s="17">
        <v>0</v>
      </c>
      <c r="I57" s="17">
        <v>0</v>
      </c>
      <c r="J57" s="17">
        <v>0</v>
      </c>
      <c r="K57" s="33">
        <v>0</v>
      </c>
      <c r="L57" s="33">
        <v>0</v>
      </c>
      <c r="M57" s="33">
        <v>0</v>
      </c>
    </row>
    <row r="58" spans="1:13" ht="110.25" customHeight="1">
      <c r="A58" s="2"/>
      <c r="B58" s="12"/>
      <c r="C58" s="42" t="s">
        <v>96</v>
      </c>
      <c r="D58" s="41" t="s">
        <v>95</v>
      </c>
      <c r="E58" s="8" t="s">
        <v>28</v>
      </c>
      <c r="F58" s="6"/>
      <c r="G58" s="49">
        <f>G59+G60+G61+G62+G63+G64</f>
        <v>140941943.59</v>
      </c>
      <c r="H58" s="49">
        <f t="shared" ref="H58:I58" si="19">H59+H60+H61+H62+H63+H64</f>
        <v>140941943.59</v>
      </c>
      <c r="I58" s="49">
        <f t="shared" si="19"/>
        <v>11412866.050000001</v>
      </c>
      <c r="J58" s="49">
        <f>J59+J60+J61+J62+J63+J64</f>
        <v>47657339.349999994</v>
      </c>
      <c r="K58" s="49">
        <f t="shared" ref="K58:M58" si="20">K59+K60+K61+K62+K63+K64</f>
        <v>30319106.109999999</v>
      </c>
      <c r="L58" s="49">
        <f t="shared" si="20"/>
        <v>30319106.109999999</v>
      </c>
      <c r="M58" s="49">
        <f t="shared" si="20"/>
        <v>31791435.98</v>
      </c>
    </row>
    <row r="59" spans="1:13" ht="132" customHeight="1">
      <c r="A59" s="2"/>
      <c r="B59" s="12" t="s">
        <v>155</v>
      </c>
      <c r="C59" s="13" t="s">
        <v>124</v>
      </c>
      <c r="D59" s="41"/>
      <c r="E59" s="58" t="s">
        <v>28</v>
      </c>
      <c r="F59" s="6" t="s">
        <v>50</v>
      </c>
      <c r="G59" s="17">
        <v>30319106.109999999</v>
      </c>
      <c r="H59" s="17">
        <v>30319106.109999999</v>
      </c>
      <c r="I59" s="17">
        <v>9095731.8300000001</v>
      </c>
      <c r="J59" s="49">
        <v>0</v>
      </c>
      <c r="K59" s="17">
        <v>30319106.109999999</v>
      </c>
      <c r="L59" s="17">
        <v>30319106.109999999</v>
      </c>
      <c r="M59" s="17">
        <v>31791435.98</v>
      </c>
    </row>
    <row r="60" spans="1:13" ht="168" customHeight="1">
      <c r="A60" s="2"/>
      <c r="B60" s="9" t="s">
        <v>156</v>
      </c>
      <c r="C60" s="13" t="s">
        <v>43</v>
      </c>
      <c r="D60" s="1"/>
      <c r="E60" s="8" t="s">
        <v>28</v>
      </c>
      <c r="F60" s="6" t="s">
        <v>50</v>
      </c>
      <c r="G60" s="17">
        <v>0</v>
      </c>
      <c r="H60" s="17">
        <v>0</v>
      </c>
      <c r="I60" s="8">
        <v>0</v>
      </c>
      <c r="J60" s="58">
        <v>6037331.6900000004</v>
      </c>
      <c r="K60" s="33">
        <v>0</v>
      </c>
      <c r="L60" s="25">
        <v>0</v>
      </c>
      <c r="M60" s="33">
        <v>0</v>
      </c>
    </row>
    <row r="61" spans="1:13" ht="233.25" customHeight="1">
      <c r="A61" s="2"/>
      <c r="B61" s="9" t="s">
        <v>157</v>
      </c>
      <c r="C61" s="13" t="s">
        <v>44</v>
      </c>
      <c r="D61" s="1"/>
      <c r="E61" s="8" t="s">
        <v>28</v>
      </c>
      <c r="F61" s="6" t="s">
        <v>50</v>
      </c>
      <c r="G61" s="17">
        <v>38853249.93</v>
      </c>
      <c r="H61" s="17">
        <v>38853249.93</v>
      </c>
      <c r="I61" s="8">
        <v>1439376.52</v>
      </c>
      <c r="J61" s="8">
        <v>31228033.079999998</v>
      </c>
      <c r="K61" s="33">
        <v>0</v>
      </c>
      <c r="L61" s="25">
        <v>0</v>
      </c>
      <c r="M61" s="33">
        <v>0</v>
      </c>
    </row>
    <row r="62" spans="1:13" ht="170.25" customHeight="1">
      <c r="A62" s="2"/>
      <c r="B62" s="9" t="s">
        <v>32</v>
      </c>
      <c r="C62" s="13" t="s">
        <v>45</v>
      </c>
      <c r="D62" s="1"/>
      <c r="E62" s="8" t="s">
        <v>28</v>
      </c>
      <c r="F62" s="6" t="s">
        <v>50</v>
      </c>
      <c r="G62" s="16">
        <v>65787931.399999999</v>
      </c>
      <c r="H62" s="16">
        <v>65787931.399999999</v>
      </c>
      <c r="I62" s="8">
        <v>14539.16</v>
      </c>
      <c r="J62" s="8">
        <v>325280.37</v>
      </c>
      <c r="K62" s="25">
        <v>0</v>
      </c>
      <c r="L62" s="25">
        <v>0</v>
      </c>
      <c r="M62" s="33">
        <v>0</v>
      </c>
    </row>
    <row r="63" spans="1:13" ht="118.5" customHeight="1">
      <c r="A63" s="2"/>
      <c r="B63" s="9" t="s">
        <v>113</v>
      </c>
      <c r="C63" s="13" t="s">
        <v>53</v>
      </c>
      <c r="D63" s="1"/>
      <c r="E63" s="8" t="s">
        <v>28</v>
      </c>
      <c r="F63" s="6" t="s">
        <v>50</v>
      </c>
      <c r="G63" s="16"/>
      <c r="H63" s="16">
        <v>0</v>
      </c>
      <c r="I63" s="16">
        <v>0</v>
      </c>
      <c r="J63" s="8">
        <v>0</v>
      </c>
      <c r="K63" s="25">
        <v>0</v>
      </c>
      <c r="L63" s="25">
        <v>0</v>
      </c>
      <c r="M63" s="25">
        <v>0</v>
      </c>
    </row>
    <row r="64" spans="1:13" ht="38.25">
      <c r="A64" s="2"/>
      <c r="B64" s="9"/>
      <c r="C64" s="42" t="s">
        <v>108</v>
      </c>
      <c r="D64" s="41" t="s">
        <v>97</v>
      </c>
      <c r="E64" s="8" t="s">
        <v>28</v>
      </c>
      <c r="F64" s="6"/>
      <c r="G64" s="50">
        <f>G65</f>
        <v>5981656.1500000004</v>
      </c>
      <c r="H64" s="50">
        <f t="shared" ref="H64:M64" si="21">H65</f>
        <v>5981656.1500000004</v>
      </c>
      <c r="I64" s="50">
        <f t="shared" si="21"/>
        <v>863218.54</v>
      </c>
      <c r="J64" s="50">
        <f t="shared" si="21"/>
        <v>10066694.210000001</v>
      </c>
      <c r="K64" s="50">
        <f t="shared" si="21"/>
        <v>0</v>
      </c>
      <c r="L64" s="50">
        <f t="shared" si="21"/>
        <v>0</v>
      </c>
      <c r="M64" s="50">
        <f t="shared" si="21"/>
        <v>0</v>
      </c>
    </row>
    <row r="65" spans="1:13" ht="114.75">
      <c r="A65" s="2"/>
      <c r="B65" s="69" t="s">
        <v>33</v>
      </c>
      <c r="C65" s="42" t="s">
        <v>165</v>
      </c>
      <c r="D65" s="41"/>
      <c r="E65" s="20" t="s">
        <v>28</v>
      </c>
      <c r="F65" s="70" t="s">
        <v>50</v>
      </c>
      <c r="G65" s="50">
        <f>G66</f>
        <v>5981656.1500000004</v>
      </c>
      <c r="H65" s="50">
        <f t="shared" ref="H65:M65" si="22">H66</f>
        <v>5981656.1500000004</v>
      </c>
      <c r="I65" s="50">
        <f t="shared" si="22"/>
        <v>863218.54</v>
      </c>
      <c r="J65" s="50">
        <f t="shared" si="22"/>
        <v>10066694.210000001</v>
      </c>
      <c r="K65" s="50">
        <f t="shared" si="22"/>
        <v>0</v>
      </c>
      <c r="L65" s="50">
        <f t="shared" si="22"/>
        <v>0</v>
      </c>
      <c r="M65" s="50">
        <f t="shared" si="22"/>
        <v>0</v>
      </c>
    </row>
    <row r="66" spans="1:13" ht="114.75">
      <c r="A66" s="2"/>
      <c r="B66" s="12" t="s">
        <v>33</v>
      </c>
      <c r="C66" s="13" t="s">
        <v>46</v>
      </c>
      <c r="D66" s="1"/>
      <c r="E66" s="8" t="s">
        <v>28</v>
      </c>
      <c r="F66" s="6" t="s">
        <v>50</v>
      </c>
      <c r="G66" s="16">
        <v>5981656.1500000004</v>
      </c>
      <c r="H66" s="16">
        <v>5981656.1500000004</v>
      </c>
      <c r="I66" s="23">
        <v>863218.54</v>
      </c>
      <c r="J66" s="17">
        <v>10066694.210000001</v>
      </c>
      <c r="K66" s="25">
        <v>0</v>
      </c>
      <c r="L66" s="25">
        <v>0</v>
      </c>
      <c r="M66" s="32">
        <v>0</v>
      </c>
    </row>
    <row r="67" spans="1:13" ht="81.75" customHeight="1">
      <c r="A67" s="2"/>
      <c r="B67" s="12"/>
      <c r="C67" s="42" t="s">
        <v>99</v>
      </c>
      <c r="D67" s="41" t="s">
        <v>98</v>
      </c>
      <c r="E67" s="8" t="s">
        <v>28</v>
      </c>
      <c r="F67" s="6"/>
      <c r="G67" s="50">
        <f>G68</f>
        <v>0</v>
      </c>
      <c r="H67" s="50">
        <f t="shared" ref="H67:M67" si="23">H68</f>
        <v>0</v>
      </c>
      <c r="I67" s="50">
        <f t="shared" si="23"/>
        <v>0</v>
      </c>
      <c r="J67" s="50">
        <f t="shared" si="23"/>
        <v>0</v>
      </c>
      <c r="K67" s="50">
        <f t="shared" si="23"/>
        <v>0</v>
      </c>
      <c r="L67" s="50">
        <f t="shared" si="23"/>
        <v>0</v>
      </c>
      <c r="M67" s="50">
        <f t="shared" si="23"/>
        <v>0</v>
      </c>
    </row>
    <row r="68" spans="1:13" ht="116.25" customHeight="1">
      <c r="A68" s="2"/>
      <c r="B68" s="12" t="s">
        <v>118</v>
      </c>
      <c r="C68" s="13" t="s">
        <v>119</v>
      </c>
      <c r="D68" s="1"/>
      <c r="E68" s="8" t="s">
        <v>28</v>
      </c>
      <c r="F68" s="6" t="s">
        <v>50</v>
      </c>
      <c r="G68" s="17">
        <v>0</v>
      </c>
      <c r="H68" s="17">
        <v>0</v>
      </c>
      <c r="I68" s="17">
        <v>0</v>
      </c>
      <c r="J68" s="8">
        <v>0</v>
      </c>
      <c r="K68" s="33">
        <v>0</v>
      </c>
      <c r="L68" s="33">
        <v>0</v>
      </c>
      <c r="M68" s="33">
        <v>0</v>
      </c>
    </row>
    <row r="69" spans="1:13" ht="40.5" customHeight="1">
      <c r="A69" s="2"/>
      <c r="B69" s="12"/>
      <c r="C69" s="42" t="s">
        <v>100</v>
      </c>
      <c r="D69" s="41" t="s">
        <v>158</v>
      </c>
      <c r="E69" s="8" t="s">
        <v>28</v>
      </c>
      <c r="F69" s="6"/>
      <c r="G69" s="49">
        <f>G70</f>
        <v>35032578.769999996</v>
      </c>
      <c r="H69" s="49">
        <f t="shared" ref="H69:M69" si="24">H70</f>
        <v>35032578.769999996</v>
      </c>
      <c r="I69" s="49">
        <f t="shared" si="24"/>
        <v>16374087.59</v>
      </c>
      <c r="J69" s="49">
        <f t="shared" si="24"/>
        <v>12964928.199999999</v>
      </c>
      <c r="K69" s="49">
        <f t="shared" si="24"/>
        <v>18960100</v>
      </c>
      <c r="L69" s="49">
        <f t="shared" si="24"/>
        <v>0</v>
      </c>
      <c r="M69" s="49">
        <f t="shared" si="24"/>
        <v>0</v>
      </c>
    </row>
    <row r="70" spans="1:13" ht="207.75" customHeight="1">
      <c r="A70" s="2"/>
      <c r="B70" s="12"/>
      <c r="C70" s="42" t="s">
        <v>102</v>
      </c>
      <c r="D70" s="40" t="s">
        <v>101</v>
      </c>
      <c r="E70" s="8" t="s">
        <v>28</v>
      </c>
      <c r="F70" s="6"/>
      <c r="G70" s="49">
        <f>G71+G72+G73</f>
        <v>35032578.769999996</v>
      </c>
      <c r="H70" s="49">
        <f t="shared" ref="H70:M70" si="25">H71+H72+H73</f>
        <v>35032578.769999996</v>
      </c>
      <c r="I70" s="49">
        <f t="shared" si="25"/>
        <v>16374087.59</v>
      </c>
      <c r="J70" s="49">
        <f t="shared" si="25"/>
        <v>12964928.199999999</v>
      </c>
      <c r="K70" s="49">
        <f t="shared" si="25"/>
        <v>18960100</v>
      </c>
      <c r="L70" s="49">
        <f t="shared" si="25"/>
        <v>0</v>
      </c>
      <c r="M70" s="49">
        <f t="shared" si="25"/>
        <v>0</v>
      </c>
    </row>
    <row r="71" spans="1:13" ht="142.5" customHeight="1">
      <c r="A71" s="2"/>
      <c r="B71" s="12" t="s">
        <v>34</v>
      </c>
      <c r="C71" s="13" t="s">
        <v>47</v>
      </c>
      <c r="D71" s="1"/>
      <c r="E71" s="8" t="s">
        <v>28</v>
      </c>
      <c r="F71" s="6" t="s">
        <v>50</v>
      </c>
      <c r="G71" s="18">
        <v>15491044.09</v>
      </c>
      <c r="H71" s="18">
        <v>15491044.09</v>
      </c>
      <c r="I71" s="23">
        <v>10511627.189999999</v>
      </c>
      <c r="J71" s="8">
        <v>10964928.199999999</v>
      </c>
      <c r="K71" s="18">
        <v>18960100</v>
      </c>
      <c r="L71" s="18">
        <v>0</v>
      </c>
      <c r="M71" s="17">
        <v>0</v>
      </c>
    </row>
    <row r="72" spans="1:13" ht="157.5" customHeight="1">
      <c r="A72" s="2"/>
      <c r="B72" s="9" t="s">
        <v>35</v>
      </c>
      <c r="C72" s="13" t="s">
        <v>48</v>
      </c>
      <c r="D72" s="1"/>
      <c r="E72" s="8" t="s">
        <v>28</v>
      </c>
      <c r="F72" s="6" t="s">
        <v>50</v>
      </c>
      <c r="G72" s="16">
        <v>0</v>
      </c>
      <c r="H72" s="16">
        <v>0</v>
      </c>
      <c r="I72" s="23">
        <v>0</v>
      </c>
      <c r="J72" s="8">
        <v>2000000</v>
      </c>
      <c r="K72" s="16">
        <v>0</v>
      </c>
      <c r="L72" s="15">
        <v>0</v>
      </c>
      <c r="M72" s="17">
        <v>0</v>
      </c>
    </row>
    <row r="73" spans="1:13" ht="157.5" customHeight="1">
      <c r="A73" s="2"/>
      <c r="B73" s="9" t="s">
        <v>159</v>
      </c>
      <c r="C73" s="13" t="s">
        <v>125</v>
      </c>
      <c r="D73" s="1"/>
      <c r="E73" s="58"/>
      <c r="F73" s="6"/>
      <c r="G73" s="16">
        <v>19541534.68</v>
      </c>
      <c r="H73" s="16">
        <v>19541534.68</v>
      </c>
      <c r="I73" s="23">
        <v>5862460.4000000004</v>
      </c>
      <c r="J73" s="58"/>
      <c r="K73" s="16"/>
      <c r="L73" s="15"/>
      <c r="M73" s="17"/>
    </row>
    <row r="74" spans="1:13" ht="333.75" customHeight="1">
      <c r="A74" s="2"/>
      <c r="B74" s="7"/>
      <c r="C74" s="42" t="s">
        <v>104</v>
      </c>
      <c r="D74" s="48" t="s">
        <v>160</v>
      </c>
      <c r="E74" s="8" t="s">
        <v>28</v>
      </c>
      <c r="F74" s="6"/>
      <c r="G74" s="50">
        <f>G75</f>
        <v>0</v>
      </c>
      <c r="H74" s="50">
        <f t="shared" ref="H74:M74" si="26">H75</f>
        <v>0</v>
      </c>
      <c r="I74" s="50">
        <f t="shared" si="26"/>
        <v>0</v>
      </c>
      <c r="J74" s="50">
        <f t="shared" si="26"/>
        <v>0</v>
      </c>
      <c r="K74" s="50">
        <f t="shared" si="26"/>
        <v>0</v>
      </c>
      <c r="L74" s="50">
        <f t="shared" si="26"/>
        <v>0</v>
      </c>
      <c r="M74" s="50">
        <f t="shared" si="26"/>
        <v>0</v>
      </c>
    </row>
    <row r="75" spans="1:13" ht="196.5" hidden="1" customHeight="1">
      <c r="A75" s="2"/>
      <c r="B75" s="28" t="s">
        <v>161</v>
      </c>
      <c r="C75" s="8" t="s">
        <v>103</v>
      </c>
      <c r="D75" s="1"/>
      <c r="E75" s="8" t="s">
        <v>28</v>
      </c>
      <c r="F75" s="6" t="s">
        <v>21</v>
      </c>
      <c r="G75" s="17">
        <v>0</v>
      </c>
      <c r="H75" s="17">
        <v>0</v>
      </c>
      <c r="I75" s="8">
        <v>0</v>
      </c>
      <c r="J75" s="17">
        <v>0</v>
      </c>
      <c r="K75" s="17">
        <v>0</v>
      </c>
      <c r="L75" s="17">
        <v>0</v>
      </c>
      <c r="M75" s="17">
        <v>0</v>
      </c>
    </row>
    <row r="76" spans="1:13" ht="230.25" customHeight="1">
      <c r="A76" s="2"/>
      <c r="B76" s="28"/>
      <c r="C76" s="20" t="s">
        <v>110</v>
      </c>
      <c r="D76" s="41" t="s">
        <v>109</v>
      </c>
      <c r="E76" s="8" t="s">
        <v>28</v>
      </c>
      <c r="F76" s="6"/>
      <c r="G76" s="49">
        <f>G77+G78+G79</f>
        <v>1136206.53</v>
      </c>
      <c r="H76" s="49">
        <f t="shared" ref="H76:M76" si="27">H77+H78+H79</f>
        <v>1136206.53</v>
      </c>
      <c r="I76" s="49">
        <f t="shared" si="27"/>
        <v>1136206.53</v>
      </c>
      <c r="J76" s="49">
        <f t="shared" si="27"/>
        <v>13192445.57</v>
      </c>
      <c r="K76" s="49">
        <f t="shared" si="27"/>
        <v>0</v>
      </c>
      <c r="L76" s="49">
        <f t="shared" si="27"/>
        <v>0</v>
      </c>
      <c r="M76" s="49">
        <f t="shared" si="27"/>
        <v>0</v>
      </c>
    </row>
    <row r="77" spans="1:13" ht="114.75" hidden="1">
      <c r="A77" s="2"/>
      <c r="B77" s="7" t="s">
        <v>115</v>
      </c>
      <c r="C77" s="13" t="s">
        <v>56</v>
      </c>
      <c r="D77" s="1"/>
      <c r="E77" s="8" t="s">
        <v>28</v>
      </c>
      <c r="F77" s="6" t="s">
        <v>50</v>
      </c>
      <c r="G77" s="17"/>
      <c r="H77" s="17"/>
      <c r="I77" s="17"/>
      <c r="J77" s="17">
        <v>0</v>
      </c>
      <c r="K77" s="17"/>
      <c r="L77" s="17"/>
      <c r="M77" s="17"/>
    </row>
    <row r="78" spans="1:13" ht="120" customHeight="1">
      <c r="A78" s="2"/>
      <c r="B78" s="4" t="s">
        <v>114</v>
      </c>
      <c r="C78" s="66" t="s">
        <v>162</v>
      </c>
      <c r="D78" s="63"/>
      <c r="E78" s="8" t="s">
        <v>28</v>
      </c>
      <c r="F78" s="5" t="s">
        <v>50</v>
      </c>
      <c r="G78" s="8">
        <v>1136206.53</v>
      </c>
      <c r="H78" s="58">
        <v>1136206.53</v>
      </c>
      <c r="I78" s="58">
        <v>1136206.53</v>
      </c>
      <c r="J78" s="8">
        <v>13192445.57</v>
      </c>
      <c r="K78" s="17">
        <v>0</v>
      </c>
      <c r="L78" s="17">
        <v>0</v>
      </c>
      <c r="M78" s="17">
        <v>0</v>
      </c>
    </row>
    <row r="79" spans="1:13" ht="114.75" hidden="1" customHeight="1">
      <c r="A79" s="2"/>
      <c r="B79" s="4" t="s">
        <v>114</v>
      </c>
      <c r="C79" s="5" t="s">
        <v>58</v>
      </c>
      <c r="D79" s="1"/>
      <c r="E79" s="8" t="s">
        <v>28</v>
      </c>
      <c r="F79" s="5" t="s">
        <v>21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</row>
    <row r="80" spans="1:13" ht="159.75" customHeight="1">
      <c r="A80" s="2"/>
      <c r="B80" s="4"/>
      <c r="C80" s="51" t="s">
        <v>111</v>
      </c>
      <c r="D80" s="41" t="s">
        <v>112</v>
      </c>
      <c r="E80" s="8" t="s">
        <v>28</v>
      </c>
      <c r="F80" s="5"/>
      <c r="G80" s="49">
        <f>G81</f>
        <v>-19427.22</v>
      </c>
      <c r="H80" s="49">
        <f t="shared" ref="H80:M81" si="28">H81</f>
        <v>-19427.22</v>
      </c>
      <c r="I80" s="49">
        <f t="shared" si="28"/>
        <v>-19427.22</v>
      </c>
      <c r="J80" s="49">
        <f t="shared" si="28"/>
        <v>-2336.4</v>
      </c>
      <c r="K80" s="49">
        <f t="shared" si="28"/>
        <v>-6535329.3300000001</v>
      </c>
      <c r="L80" s="49">
        <f t="shared" si="28"/>
        <v>0</v>
      </c>
      <c r="M80" s="49">
        <f t="shared" si="28"/>
        <v>0</v>
      </c>
    </row>
    <row r="81" spans="1:13" ht="117.75" customHeight="1">
      <c r="A81" s="2"/>
      <c r="B81" s="4" t="s">
        <v>120</v>
      </c>
      <c r="C81" s="5" t="s">
        <v>126</v>
      </c>
      <c r="D81" s="1"/>
      <c r="E81" s="8" t="s">
        <v>28</v>
      </c>
      <c r="F81" s="5" t="s">
        <v>50</v>
      </c>
      <c r="G81" s="17">
        <f>G82</f>
        <v>-19427.22</v>
      </c>
      <c r="H81" s="17">
        <f t="shared" si="28"/>
        <v>-19427.22</v>
      </c>
      <c r="I81" s="17">
        <f t="shared" si="28"/>
        <v>-19427.22</v>
      </c>
      <c r="J81" s="17">
        <f t="shared" si="28"/>
        <v>-2336.4</v>
      </c>
      <c r="K81" s="17">
        <f t="shared" si="28"/>
        <v>-6535329.3300000001</v>
      </c>
      <c r="L81" s="17">
        <f t="shared" si="28"/>
        <v>0</v>
      </c>
      <c r="M81" s="17">
        <f t="shared" si="28"/>
        <v>0</v>
      </c>
    </row>
    <row r="82" spans="1:13" ht="128.25" customHeight="1">
      <c r="A82" s="2"/>
      <c r="B82" s="4" t="s">
        <v>120</v>
      </c>
      <c r="C82" s="5" t="s">
        <v>121</v>
      </c>
      <c r="D82" s="1"/>
      <c r="E82" s="8" t="s">
        <v>28</v>
      </c>
      <c r="F82" s="5" t="s">
        <v>50</v>
      </c>
      <c r="G82" s="8">
        <v>-19427.22</v>
      </c>
      <c r="H82" s="59">
        <v>-19427.22</v>
      </c>
      <c r="I82" s="59">
        <v>-19427.22</v>
      </c>
      <c r="J82" s="17">
        <v>-2336.4</v>
      </c>
      <c r="K82" s="17">
        <v>-6535329.3300000001</v>
      </c>
      <c r="L82" s="17">
        <v>0</v>
      </c>
      <c r="M82" s="17">
        <v>0</v>
      </c>
    </row>
    <row r="83" spans="1:13" ht="25.5" customHeight="1">
      <c r="A83" s="74" t="s">
        <v>7</v>
      </c>
      <c r="B83" s="74"/>
      <c r="C83" s="74"/>
      <c r="D83" s="74"/>
      <c r="E83" s="74"/>
      <c r="F83" s="74"/>
      <c r="G83" s="35">
        <f t="shared" ref="G83:M83" si="29">G10+G53</f>
        <v>379960077.31</v>
      </c>
      <c r="H83" s="35">
        <f t="shared" si="29"/>
        <v>377195831.81</v>
      </c>
      <c r="I83" s="35">
        <f t="shared" si="29"/>
        <v>163873152.74000001</v>
      </c>
      <c r="J83" s="35">
        <f t="shared" si="29"/>
        <v>274792639.00999999</v>
      </c>
      <c r="K83" s="35">
        <f t="shared" si="29"/>
        <v>261647810.30000001</v>
      </c>
      <c r="L83" s="35">
        <f t="shared" si="29"/>
        <v>249732152.66000003</v>
      </c>
      <c r="M83" s="35">
        <f t="shared" si="29"/>
        <v>259773722.47000003</v>
      </c>
    </row>
  </sheetData>
  <mergeCells count="16">
    <mergeCell ref="I6:I8"/>
    <mergeCell ref="A6:A8"/>
    <mergeCell ref="A83:F83"/>
    <mergeCell ref="C1:K1"/>
    <mergeCell ref="C2:K2"/>
    <mergeCell ref="B6:B8"/>
    <mergeCell ref="C6:C8"/>
    <mergeCell ref="D6:D8"/>
    <mergeCell ref="E6:E8"/>
    <mergeCell ref="C3:K3"/>
    <mergeCell ref="C4:L4"/>
    <mergeCell ref="F6:F8"/>
    <mergeCell ref="H6:H8"/>
    <mergeCell ref="G6:G8"/>
    <mergeCell ref="K6:M7"/>
    <mergeCell ref="J6:J8"/>
  </mergeCells>
  <pageMargins left="0.39370078740157483" right="0.39370078740157483" top="0.39370078740157483" bottom="0.39370078740157483" header="0.31496062992125984" footer="0.31496062992125984"/>
  <pageSetup paperSize="9" scale="67" orientation="landscape" r:id="rId1"/>
  <rowBreaks count="1" manualBreakCount="1">
    <brk id="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2022-11-15T13:38:26Z</cp:lastPrinted>
  <dcterms:created xsi:type="dcterms:W3CDTF">2021-09-22T05:28:14Z</dcterms:created>
  <dcterms:modified xsi:type="dcterms:W3CDTF">2023-11-14T06:46:35Z</dcterms:modified>
</cp:coreProperties>
</file>