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7235" windowHeight="6720"/>
  </bookViews>
  <sheets>
    <sheet name="расчет 2023 первонач." sheetId="4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8" i="4"/>
  <c r="P11"/>
  <c r="O9" l="1"/>
  <c r="O10"/>
  <c r="O11" l="1"/>
  <c r="D11" l="1"/>
  <c r="K10"/>
  <c r="I10"/>
  <c r="E10"/>
  <c r="C9"/>
  <c r="K9" s="1"/>
  <c r="B9"/>
  <c r="I8"/>
  <c r="C8"/>
  <c r="C11" l="1"/>
  <c r="E9"/>
  <c r="K8"/>
  <c r="K11" s="1"/>
  <c r="B11"/>
  <c r="I9"/>
  <c r="I11" s="1"/>
  <c r="L10"/>
  <c r="E8"/>
  <c r="L8" l="1"/>
  <c r="E11"/>
  <c r="L9"/>
  <c r="L11" l="1"/>
</calcChain>
</file>

<file path=xl/comments1.xml><?xml version="1.0" encoding="utf-8"?>
<comments xmlns="http://schemas.openxmlformats.org/spreadsheetml/2006/main">
  <authors>
    <author>ObolenskayaVN</author>
  </authors>
  <commentList>
    <comment ref="C8" authorId="0">
      <text>
        <r>
          <rPr>
            <b/>
            <sz val="9"/>
            <color indexed="81"/>
            <rFont val="Tahoma"/>
            <family val="2"/>
            <charset val="204"/>
          </rPr>
          <t>ObolenskayaVN: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 318 ОТ 19.03.2019</t>
        </r>
      </text>
    </comment>
    <comment ref="C9" authorId="0">
      <text>
        <r>
          <rPr>
            <b/>
            <sz val="9"/>
            <color indexed="81"/>
            <rFont val="Tahoma"/>
            <family val="2"/>
            <charset val="204"/>
          </rPr>
          <t>ObolenskayaVN: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 318 ОТ 19.03.2019</t>
        </r>
      </text>
    </comment>
  </commentList>
</comments>
</file>

<file path=xl/sharedStrings.xml><?xml version="1.0" encoding="utf-8"?>
<sst xmlns="http://schemas.openxmlformats.org/spreadsheetml/2006/main" count="30" uniqueCount="30">
  <si>
    <t>в населенных пунктах</t>
  </si>
  <si>
    <t xml:space="preserve">вне границ населенных пунктов </t>
  </si>
  <si>
    <t xml:space="preserve"> </t>
  </si>
  <si>
    <t>Каминское</t>
  </si>
  <si>
    <t>Парское</t>
  </si>
  <si>
    <t>Филисовское</t>
  </si>
  <si>
    <t>ИТОГО</t>
  </si>
  <si>
    <t>принятых на обслуживание</t>
  </si>
  <si>
    <t>всего</t>
  </si>
  <si>
    <t>протяженность дорог</t>
  </si>
  <si>
    <t>норматив по графе 2</t>
  </si>
  <si>
    <t>норматив по графе 3</t>
  </si>
  <si>
    <t xml:space="preserve">сумма </t>
  </si>
  <si>
    <t>сумма</t>
  </si>
  <si>
    <t xml:space="preserve">индекс дефлятор </t>
  </si>
  <si>
    <t>2018 год</t>
  </si>
  <si>
    <t>2019 год</t>
  </si>
  <si>
    <t>2020 год</t>
  </si>
  <si>
    <t>акцизы</t>
  </si>
  <si>
    <t>2017 год</t>
  </si>
  <si>
    <t>4,6+4,4=9</t>
  </si>
  <si>
    <t>км дорог</t>
  </si>
  <si>
    <t>сумма на  год по нормативам на содержание дорог</t>
  </si>
  <si>
    <t>приведенный норматив на 2020 год гр.6*9/100</t>
  </si>
  <si>
    <t>приведенный норматив на 2020 год гр.7*9/100</t>
  </si>
  <si>
    <t>Заместитель главы администрации МО "Родниковский муниципальный район", начальник Финансового управления                                       Н.Г.Балакирева</t>
  </si>
  <si>
    <t xml:space="preserve"> ремонт дорог  </t>
  </si>
  <si>
    <t xml:space="preserve">Норматив на ремонт дорог </t>
  </si>
  <si>
    <t>Общий объем МБТ</t>
  </si>
  <si>
    <t xml:space="preserve">Расчет иных межбюджетных трансфертов бюджетам поселений на содержание и ремонт дорог на 2023 год </t>
  </si>
</sst>
</file>

<file path=xl/styles.xml><?xml version="1.0" encoding="utf-8"?>
<styleSheet xmlns="http://schemas.openxmlformats.org/spreadsheetml/2006/main">
  <numFmts count="1">
    <numFmt numFmtId="164" formatCode="#,##0.00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0" xfId="0" applyNumberFormat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25"/>
  <sheetViews>
    <sheetView tabSelected="1" workbookViewId="0">
      <selection activeCell="N37" sqref="N37"/>
    </sheetView>
  </sheetViews>
  <sheetFormatPr defaultRowHeight="15"/>
  <cols>
    <col min="1" max="1" width="12.85546875" customWidth="1"/>
    <col min="2" max="2" width="12.5703125" customWidth="1"/>
    <col min="3" max="3" width="14.7109375" customWidth="1"/>
    <col min="4" max="4" width="14.42578125" customWidth="1"/>
    <col min="5" max="5" width="9.5703125" customWidth="1"/>
    <col min="6" max="8" width="10.5703125" customWidth="1"/>
    <col min="9" max="9" width="11.7109375" customWidth="1"/>
    <col min="10" max="10" width="16.140625" customWidth="1"/>
    <col min="11" max="11" width="12.85546875" customWidth="1"/>
    <col min="12" max="13" width="13.140625" customWidth="1"/>
    <col min="14" max="14" width="10.42578125" customWidth="1"/>
    <col min="15" max="15" width="13.28515625" customWidth="1"/>
    <col min="16" max="16" width="14.5703125" customWidth="1"/>
    <col min="17" max="17" width="11.42578125" bestFit="1" customWidth="1"/>
  </cols>
  <sheetData>
    <row r="2" spans="1:17" ht="15.75">
      <c r="A2" s="20" t="s">
        <v>29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5" spans="1:17" ht="15" customHeight="1">
      <c r="A5" s="1"/>
      <c r="B5" s="21" t="s">
        <v>9</v>
      </c>
      <c r="C5" s="22"/>
      <c r="D5" s="22"/>
      <c r="E5" s="23"/>
      <c r="F5" s="24" t="s">
        <v>10</v>
      </c>
      <c r="G5" s="24" t="s">
        <v>11</v>
      </c>
      <c r="H5" s="24" t="s">
        <v>23</v>
      </c>
      <c r="I5" s="24" t="s">
        <v>12</v>
      </c>
      <c r="J5" s="24" t="s">
        <v>24</v>
      </c>
      <c r="K5" s="26" t="s">
        <v>13</v>
      </c>
      <c r="L5" s="18" t="s">
        <v>22</v>
      </c>
      <c r="M5" s="18" t="s">
        <v>27</v>
      </c>
      <c r="N5" s="18" t="s">
        <v>21</v>
      </c>
      <c r="O5" s="18" t="s">
        <v>26</v>
      </c>
      <c r="P5" s="18" t="s">
        <v>28</v>
      </c>
    </row>
    <row r="6" spans="1:17" ht="78" customHeight="1">
      <c r="A6" s="1"/>
      <c r="B6" s="13" t="s">
        <v>0</v>
      </c>
      <c r="C6" s="2" t="s">
        <v>1</v>
      </c>
      <c r="D6" s="2" t="s">
        <v>7</v>
      </c>
      <c r="E6" s="1" t="s">
        <v>8</v>
      </c>
      <c r="F6" s="25"/>
      <c r="G6" s="25"/>
      <c r="H6" s="25"/>
      <c r="I6" s="25"/>
      <c r="J6" s="25"/>
      <c r="K6" s="27"/>
      <c r="L6" s="19"/>
      <c r="M6" s="19"/>
      <c r="N6" s="19"/>
      <c r="O6" s="19"/>
      <c r="P6" s="19"/>
    </row>
    <row r="7" spans="1:17">
      <c r="A7" s="9">
        <v>1</v>
      </c>
      <c r="B7" s="10">
        <v>2</v>
      </c>
      <c r="C7" s="10">
        <v>3</v>
      </c>
      <c r="D7" s="10">
        <v>4</v>
      </c>
      <c r="E7" s="9">
        <v>5</v>
      </c>
      <c r="F7" s="9">
        <v>6</v>
      </c>
      <c r="G7" s="9">
        <v>7</v>
      </c>
      <c r="H7" s="9">
        <v>8</v>
      </c>
      <c r="I7" s="9"/>
      <c r="J7" s="9">
        <v>9</v>
      </c>
      <c r="K7" s="9">
        <v>10</v>
      </c>
      <c r="L7" s="4">
        <v>11</v>
      </c>
      <c r="M7" s="4">
        <v>12</v>
      </c>
      <c r="N7" s="4">
        <v>13</v>
      </c>
      <c r="O7" s="4">
        <v>14</v>
      </c>
      <c r="P7" s="4">
        <v>15</v>
      </c>
    </row>
    <row r="8" spans="1:17">
      <c r="A8" s="1" t="s">
        <v>3</v>
      </c>
      <c r="B8" s="9">
        <v>79.900000000000006</v>
      </c>
      <c r="C8" s="9">
        <f>30+1.71</f>
        <v>31.71</v>
      </c>
      <c r="D8" s="9">
        <v>0</v>
      </c>
      <c r="E8" s="9">
        <f>B8+C8+D8</f>
        <v>111.61000000000001</v>
      </c>
      <c r="F8" s="9">
        <v>15000</v>
      </c>
      <c r="G8" s="9">
        <v>15000</v>
      </c>
      <c r="H8" s="9">
        <v>18825</v>
      </c>
      <c r="I8" s="5">
        <f>H8*B8</f>
        <v>1504117.5</v>
      </c>
      <c r="J8" s="9">
        <v>18825</v>
      </c>
      <c r="K8" s="5">
        <f>J8*C8</f>
        <v>596940.75</v>
      </c>
      <c r="L8" s="6">
        <f>I8+K8</f>
        <v>2101058.25</v>
      </c>
      <c r="M8" s="14">
        <v>1266000</v>
      </c>
      <c r="N8" s="28">
        <v>0.42</v>
      </c>
      <c r="O8" s="14">
        <f>M8*N8</f>
        <v>531720</v>
      </c>
      <c r="P8" s="14">
        <v>2632800</v>
      </c>
      <c r="Q8" s="7"/>
    </row>
    <row r="9" spans="1:17">
      <c r="A9" s="1" t="s">
        <v>4</v>
      </c>
      <c r="B9" s="9">
        <f>50.1+1.45</f>
        <v>51.550000000000004</v>
      </c>
      <c r="C9" s="9">
        <f>17.75</f>
        <v>17.75</v>
      </c>
      <c r="D9" s="9">
        <v>0.5</v>
      </c>
      <c r="E9" s="9">
        <f t="shared" ref="E9:E10" si="0">B9+C9+D9</f>
        <v>69.800000000000011</v>
      </c>
      <c r="F9" s="9">
        <v>15000</v>
      </c>
      <c r="G9" s="9">
        <v>15000</v>
      </c>
      <c r="H9" s="12">
        <v>18825</v>
      </c>
      <c r="I9" s="5">
        <f t="shared" ref="I9:I10" si="1">H9*B9</f>
        <v>970428.75000000012</v>
      </c>
      <c r="J9" s="12">
        <v>18825</v>
      </c>
      <c r="K9" s="5">
        <f t="shared" ref="K9:K10" si="2">J9*C9</f>
        <v>334143.75</v>
      </c>
      <c r="L9" s="6">
        <f t="shared" ref="L9:L10" si="3">I9+K9</f>
        <v>1304572.5</v>
      </c>
      <c r="M9" s="14">
        <v>1266000</v>
      </c>
      <c r="N9" s="28">
        <v>0.27600000000000002</v>
      </c>
      <c r="O9" s="14">
        <f t="shared" ref="O9:O10" si="4">M9*N9</f>
        <v>349416.00000000006</v>
      </c>
      <c r="P9" s="14">
        <v>1653400</v>
      </c>
      <c r="Q9" s="7"/>
    </row>
    <row r="10" spans="1:17">
      <c r="A10" s="1" t="s">
        <v>5</v>
      </c>
      <c r="B10" s="9">
        <v>43.67</v>
      </c>
      <c r="C10" s="9">
        <v>13</v>
      </c>
      <c r="D10" s="9">
        <v>0.3</v>
      </c>
      <c r="E10" s="9">
        <f t="shared" si="0"/>
        <v>56.97</v>
      </c>
      <c r="F10" s="9">
        <v>15000</v>
      </c>
      <c r="G10" s="9">
        <v>15000</v>
      </c>
      <c r="H10" s="12">
        <v>18825</v>
      </c>
      <c r="I10" s="5">
        <f t="shared" si="1"/>
        <v>822087.75</v>
      </c>
      <c r="J10" s="12">
        <v>18825</v>
      </c>
      <c r="K10" s="5">
        <f t="shared" si="2"/>
        <v>244725</v>
      </c>
      <c r="L10" s="6">
        <f t="shared" si="3"/>
        <v>1066812.75</v>
      </c>
      <c r="M10" s="14">
        <v>1266000</v>
      </c>
      <c r="N10" s="28">
        <v>0.26200000000000001</v>
      </c>
      <c r="O10" s="14">
        <f t="shared" si="4"/>
        <v>331692</v>
      </c>
      <c r="P10" s="14">
        <v>1398000</v>
      </c>
      <c r="Q10" s="7"/>
    </row>
    <row r="11" spans="1:17">
      <c r="A11" s="3" t="s">
        <v>6</v>
      </c>
      <c r="B11" s="4">
        <f>B8+B9+B10</f>
        <v>175.12</v>
      </c>
      <c r="C11" s="4">
        <f t="shared" ref="C11:E11" si="5">C8+C9+C10</f>
        <v>62.46</v>
      </c>
      <c r="D11" s="4">
        <f t="shared" si="5"/>
        <v>0.8</v>
      </c>
      <c r="E11" s="4">
        <f t="shared" si="5"/>
        <v>238.38000000000002</v>
      </c>
      <c r="F11" s="4"/>
      <c r="G11" s="4"/>
      <c r="H11" s="4"/>
      <c r="I11" s="6">
        <f t="shared" ref="I11" si="6">I8+I9+I10</f>
        <v>3296634</v>
      </c>
      <c r="J11" s="4"/>
      <c r="K11" s="6">
        <f t="shared" ref="K11:L11" si="7">K8+K9+K10</f>
        <v>1175809.5</v>
      </c>
      <c r="L11" s="6">
        <f t="shared" si="7"/>
        <v>4472443.5</v>
      </c>
      <c r="M11" s="14"/>
      <c r="N11" s="14"/>
      <c r="O11" s="14">
        <f>SUM(O8:O10)</f>
        <v>1212828</v>
      </c>
      <c r="P11" s="14">
        <f>P8+P9+P10</f>
        <v>5684200</v>
      </c>
    </row>
    <row r="12" spans="1:17">
      <c r="A12" s="1"/>
      <c r="B12" s="9"/>
      <c r="C12" s="9"/>
      <c r="D12" s="9"/>
      <c r="E12" s="9"/>
      <c r="F12" s="9"/>
      <c r="G12" s="9"/>
      <c r="H12" s="9"/>
      <c r="I12" s="9"/>
      <c r="J12" s="9"/>
      <c r="K12" s="9"/>
      <c r="L12" s="4"/>
      <c r="M12" s="15"/>
      <c r="N12" s="15"/>
      <c r="O12" s="14"/>
      <c r="P12" s="15"/>
    </row>
    <row r="13" spans="1:17" hidden="1">
      <c r="L13" s="7"/>
      <c r="M13" s="7"/>
      <c r="N13" s="7"/>
      <c r="O13" s="7" t="s">
        <v>18</v>
      </c>
      <c r="P13" s="7">
        <v>4961575</v>
      </c>
    </row>
    <row r="14" spans="1:17" ht="15.75" hidden="1" thickBot="1">
      <c r="A14" s="9"/>
      <c r="B14" s="9" t="s">
        <v>14</v>
      </c>
      <c r="C14" t="s">
        <v>2</v>
      </c>
      <c r="H14" s="8" t="s">
        <v>20</v>
      </c>
      <c r="L14" s="7"/>
      <c r="M14" s="7"/>
      <c r="N14" s="7"/>
      <c r="O14" s="7"/>
      <c r="P14" s="7"/>
    </row>
    <row r="15" spans="1:17" hidden="1">
      <c r="A15" s="9" t="s">
        <v>19</v>
      </c>
      <c r="B15" s="9">
        <v>104.4</v>
      </c>
      <c r="L15" s="7"/>
      <c r="M15" s="7"/>
      <c r="N15" s="7"/>
      <c r="O15" s="7"/>
      <c r="P15" s="7"/>
    </row>
    <row r="16" spans="1:17" hidden="1">
      <c r="A16" s="9" t="s">
        <v>15</v>
      </c>
      <c r="B16" s="9">
        <v>104.6</v>
      </c>
    </row>
    <row r="17" spans="1:16" hidden="1">
      <c r="A17" s="9" t="s">
        <v>16</v>
      </c>
      <c r="B17" s="9">
        <v>104.4</v>
      </c>
    </row>
    <row r="18" spans="1:16" hidden="1">
      <c r="A18" s="9" t="s">
        <v>17</v>
      </c>
      <c r="B18" s="9">
        <v>104.2</v>
      </c>
    </row>
    <row r="19" spans="1:16" hidden="1"/>
    <row r="21" spans="1:16">
      <c r="A21" s="16" t="s">
        <v>25</v>
      </c>
      <c r="B21" s="16"/>
      <c r="C21" s="16"/>
      <c r="D21" s="16"/>
      <c r="E21" s="16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3" spans="1:16">
      <c r="P23" s="7"/>
    </row>
    <row r="24" spans="1:16">
      <c r="P24" s="11"/>
    </row>
    <row r="25" spans="1:16">
      <c r="P25" s="7"/>
    </row>
  </sheetData>
  <mergeCells count="13">
    <mergeCell ref="N5:N6"/>
    <mergeCell ref="O5:O6"/>
    <mergeCell ref="P5:P6"/>
    <mergeCell ref="A2:P2"/>
    <mergeCell ref="B5:E5"/>
    <mergeCell ref="F5:F6"/>
    <mergeCell ref="G5:G6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  <pageSetup paperSize="9" scale="6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2023 первонач.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2020-11-12T08:57:16Z</cp:lastPrinted>
  <dcterms:created xsi:type="dcterms:W3CDTF">2017-11-01T13:47:58Z</dcterms:created>
  <dcterms:modified xsi:type="dcterms:W3CDTF">2022-11-15T06:41:12Z</dcterms:modified>
</cp:coreProperties>
</file>