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40" windowWidth="24615" windowHeight="11700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Доходы!$5:$6</definedName>
    <definedName name="_xlnm.Print_Titles" localSheetId="2">Источники!$1:$5</definedName>
    <definedName name="_xlnm.Print_Titles" localSheetId="1">Расходы!$1:$5</definedName>
    <definedName name="_xlnm.Print_Area" localSheetId="0">Доходы!$A$1:$D$166</definedName>
    <definedName name="_xlnm.Print_Area" localSheetId="2">Источники!$A$1:$D$25</definedName>
    <definedName name="_xlnm.Print_Area" localSheetId="1">Расходы!$A$1:$D$316</definedName>
  </definedNames>
  <calcPr calcId="124519"/>
</workbook>
</file>

<file path=xl/calcChain.xml><?xml version="1.0" encoding="utf-8"?>
<calcChain xmlns="http://schemas.openxmlformats.org/spreadsheetml/2006/main">
  <c r="D6" i="4"/>
  <c r="D12"/>
  <c r="D13"/>
  <c r="D14"/>
  <c r="D15"/>
  <c r="D16"/>
  <c r="D17"/>
  <c r="D22"/>
  <c r="D21" s="1"/>
  <c r="D20" s="1"/>
  <c r="D19" s="1"/>
  <c r="D257" i="3"/>
  <c r="D199"/>
  <c r="D173"/>
  <c r="D172" s="1"/>
  <c r="D115"/>
  <c r="D157" i="2"/>
  <c r="D99" i="3"/>
  <c r="D81"/>
  <c r="D74"/>
  <c r="D311"/>
  <c r="D310" s="1"/>
  <c r="D309" s="1"/>
  <c r="D308" s="1"/>
  <c r="D305"/>
  <c r="D306"/>
  <c r="D303"/>
  <c r="D302" s="1"/>
  <c r="D300"/>
  <c r="D299" s="1"/>
  <c r="D294"/>
  <c r="D295"/>
  <c r="D291"/>
  <c r="D290" s="1"/>
  <c r="D289" s="1"/>
  <c r="D288" s="1"/>
  <c r="D286"/>
  <c r="D285" s="1"/>
  <c r="D282"/>
  <c r="D283"/>
  <c r="D279"/>
  <c r="D280"/>
  <c r="D275"/>
  <c r="D276"/>
  <c r="D273"/>
  <c r="D272" s="1"/>
  <c r="D268"/>
  <c r="D267" s="1"/>
  <c r="D265"/>
  <c r="D264" s="1"/>
  <c r="D262"/>
  <c r="D261" s="1"/>
  <c r="D258"/>
  <c r="D255"/>
  <c r="D254" s="1"/>
  <c r="D253" s="1"/>
  <c r="D248"/>
  <c r="D249"/>
  <c r="D246"/>
  <c r="D245" s="1"/>
  <c r="D241"/>
  <c r="D240" s="1"/>
  <c r="D236"/>
  <c r="D235" s="1"/>
  <c r="D232"/>
  <c r="D229"/>
  <c r="D228" s="1"/>
  <c r="D224"/>
  <c r="D223" s="1"/>
  <c r="D216"/>
  <c r="D217"/>
  <c r="D213"/>
  <c r="D214"/>
  <c r="D211"/>
  <c r="D210" s="1"/>
  <c r="D206"/>
  <c r="D205" s="1"/>
  <c r="D198"/>
  <c r="D201"/>
  <c r="D195"/>
  <c r="D196"/>
  <c r="D192"/>
  <c r="D191" s="1"/>
  <c r="D190" s="1"/>
  <c r="D185"/>
  <c r="D186"/>
  <c r="D182"/>
  <c r="D181" s="1"/>
  <c r="D179"/>
  <c r="D178" s="1"/>
  <c r="D167"/>
  <c r="D165"/>
  <c r="D164" s="1"/>
  <c r="D162"/>
  <c r="D158"/>
  <c r="D159"/>
  <c r="D155"/>
  <c r="D156"/>
  <c r="D152"/>
  <c r="D153"/>
  <c r="D149"/>
  <c r="D150"/>
  <c r="D145"/>
  <c r="D144" s="1"/>
  <c r="D138"/>
  <c r="D139"/>
  <c r="D136"/>
  <c r="D135" s="1"/>
  <c r="D132"/>
  <c r="D131" s="1"/>
  <c r="D127"/>
  <c r="D126" s="1"/>
  <c r="D122"/>
  <c r="D119"/>
  <c r="D116"/>
  <c r="D114"/>
  <c r="D113" s="1"/>
  <c r="D110"/>
  <c r="D111"/>
  <c r="D106"/>
  <c r="D107"/>
  <c r="D104"/>
  <c r="D102"/>
  <c r="D101" s="1"/>
  <c r="D98"/>
  <c r="D97" s="1"/>
  <c r="D92"/>
  <c r="D93"/>
  <c r="D89"/>
  <c r="D88" s="1"/>
  <c r="D87" s="1"/>
  <c r="D84"/>
  <c r="D85"/>
  <c r="D82"/>
  <c r="D80"/>
  <c r="D79" s="1"/>
  <c r="D75"/>
  <c r="D76"/>
  <c r="D73"/>
  <c r="D72" s="1"/>
  <c r="D71" s="1"/>
  <c r="D69"/>
  <c r="D68" s="1"/>
  <c r="D67" s="1"/>
  <c r="D61"/>
  <c r="D59"/>
  <c r="D58"/>
  <c r="D56"/>
  <c r="D55"/>
  <c r="D53"/>
  <c r="D51"/>
  <c r="D50"/>
  <c r="D46"/>
  <c r="D45" s="1"/>
  <c r="D42"/>
  <c r="D41" s="1"/>
  <c r="D38"/>
  <c r="D39"/>
  <c r="D33"/>
  <c r="D34"/>
  <c r="D31"/>
  <c r="D30" s="1"/>
  <c r="D26"/>
  <c r="D25" s="1"/>
  <c r="D22"/>
  <c r="D21" s="1"/>
  <c r="D16"/>
  <c r="D15" s="1"/>
  <c r="D11"/>
  <c r="D10" s="1"/>
  <c r="D9" s="1"/>
  <c r="D145" i="2"/>
  <c r="D156"/>
  <c r="D154"/>
  <c r="D152"/>
  <c r="D151" s="1"/>
  <c r="D149"/>
  <c r="D147"/>
  <c r="D143"/>
  <c r="D142" s="1"/>
  <c r="D117"/>
  <c r="D118"/>
  <c r="D140"/>
  <c r="D138"/>
  <c r="D130"/>
  <c r="D128"/>
  <c r="D126"/>
  <c r="D124"/>
  <c r="D122"/>
  <c r="D120"/>
  <c r="D115"/>
  <c r="D113"/>
  <c r="D112"/>
  <c r="D57"/>
  <c r="D61"/>
  <c r="D62"/>
  <c r="D58"/>
  <c r="D59"/>
  <c r="D278" i="3" l="1"/>
  <c r="D260"/>
  <c r="D252" s="1"/>
  <c r="D222"/>
  <c r="D221" s="1"/>
  <c r="D204"/>
  <c r="D171"/>
  <c r="D124" s="1"/>
  <c r="D143"/>
  <c r="D125"/>
  <c r="D118"/>
  <c r="D109"/>
  <c r="D96"/>
  <c r="D95" s="1"/>
  <c r="D78"/>
  <c r="D66"/>
  <c r="D44"/>
  <c r="D8" s="1"/>
  <c r="D24"/>
  <c r="D14"/>
  <c r="D111" i="2"/>
  <c r="D110" s="1"/>
  <c r="D7" s="1"/>
  <c r="D6" i="3" l="1"/>
  <c r="D9" i="2" l="1"/>
  <c r="D10"/>
  <c r="D73"/>
  <c r="D72" s="1"/>
  <c r="D64" s="1"/>
  <c r="D66"/>
  <c r="D65" s="1"/>
  <c r="D69"/>
  <c r="D68" s="1"/>
  <c r="D48"/>
  <c r="D47" s="1"/>
  <c r="D45"/>
  <c r="D43"/>
  <c r="D40"/>
  <c r="D34"/>
  <c r="D33" s="1"/>
  <c r="D31"/>
  <c r="D29"/>
  <c r="D27"/>
  <c r="D18"/>
  <c r="D22"/>
  <c r="D20"/>
  <c r="D11"/>
  <c r="D39" l="1"/>
  <c r="D38" s="1"/>
  <c r="D26"/>
  <c r="D17"/>
  <c r="D16" s="1"/>
</calcChain>
</file>

<file path=xl/sharedStrings.xml><?xml version="1.0" encoding="utf-8"?>
<sst xmlns="http://schemas.openxmlformats.org/spreadsheetml/2006/main" count="1005" uniqueCount="740">
  <si>
    <t xml:space="preserve">                                                               1. Доходы бюджета</t>
  </si>
  <si>
    <t>Наименование 
показателя</t>
  </si>
  <si>
    <t>Код дохода по бюджетной классификации</t>
  </si>
  <si>
    <t>Утвержденные бюджетные назначения</t>
  </si>
  <si>
    <t>Наименование показателя</t>
  </si>
  <si>
    <t>бюджеты муниципальных районов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</si>
  <si>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</si>
  <si>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</si>
  <si>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</si>
  <si>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</si>
  <si>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</si>
  <si>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</si>
  <si>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</si>
  <si>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</si>
  <si>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</si>
  <si>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</si>
  <si>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</si>
  <si>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</si>
  <si>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</si>
  <si>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</si>
  <si>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</si>
  <si>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</si>
  <si>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</si>
  <si>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</si>
  <si>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</si>
  <si>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</si>
  <si>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</si>
  <si>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</si>
  <si>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</si>
  <si>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</si>
  <si>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</si>
  <si>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</si>
  <si>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</si>
  <si>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</si>
  <si>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</si>
  <si>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</si>
  <si>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</si>
  <si>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</si>
  <si>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</si>
  <si>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</si>
  <si>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</si>
  <si>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</si>
  <si>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</si>
  <si>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</si>
  <si>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</si>
  <si>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</si>
  <si>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</si>
  <si>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</si>
  <si>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</si>
  <si>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</si>
  <si>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</si>
  <si>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</si>
  <si>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</si>
  <si>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</si>
  <si>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</si>
  <si>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</si>
  <si>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</si>
  <si>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</si>
  <si>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</si>
  <si>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</si>
  <si>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</si>
  <si>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</si>
  <si>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</si>
  <si>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</si>
  <si>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</si>
  <si>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</si>
  <si>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</si>
  <si>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</si>
  <si>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</si>
  <si>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</si>
  <si>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</si>
  <si>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</si>
  <si>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</si>
  <si>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</si>
  <si>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</si>
  <si>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</si>
  <si>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</si>
  <si>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</si>
  <si>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</si>
  <si>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</si>
  <si>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</si>
  <si>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</si>
  <si>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</si>
  <si>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</si>
  <si>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</si>
  <si>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</si>
  <si>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</si>
  <si>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</si>
  <si>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</si>
  <si>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</si>
  <si>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</si>
  <si>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</si>
  <si>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</si>
  <si>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 7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</si>
  <si>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</si>
  <si>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</si>
  <si>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</si>
  <si>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</si>
  <si>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</si>
  <si>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</si>
  <si>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</si>
  <si>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</si>
  <si>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</si>
  <si>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</si>
  <si>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</si>
  <si>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</si>
  <si>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</si>
  <si>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</si>
  <si>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</si>
  <si>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</si>
  <si>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</si>
  <si>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</si>
  <si>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</si>
  <si>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</si>
  <si>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</si>
  <si>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</si>
  <si>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</si>
  <si>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</si>
  <si>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</si>
  <si>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</si>
  <si>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</si>
  <si>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</si>
  <si>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</si>
  <si>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</si>
  <si>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</si>
  <si>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</si>
  <si>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</si>
  <si>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</si>
  <si>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</si>
  <si>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</si>
  <si>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</si>
  <si>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</si>
  <si>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</si>
  <si>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</si>
  <si>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</si>
  <si>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</si>
  <si>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</si>
  <si>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</si>
  <si>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000 1140631305 0000 430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</si>
  <si>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</si>
  <si>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000 1140631313 0000 430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</si>
  <si>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</si>
  <si>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</si>
  <si>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</si>
  <si>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</si>
  <si>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</si>
  <si>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</si>
  <si>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</si>
  <si>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</si>
  <si>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</si>
  <si>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</si>
  <si>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</si>
  <si>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</si>
  <si>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</si>
  <si>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</si>
  <si>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</si>
  <si>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</si>
  <si>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</si>
  <si>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000 1160112001 0000 140</t>
  </si>
  <si>
    <t xml:space="preserve"> 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</si>
  <si>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 000 1160112301 0000 140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</si>
  <si>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</si>
  <si>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</si>
  <si>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</si>
  <si>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</si>
  <si>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</si>
  <si>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</si>
  <si>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</si>
  <si>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</si>
  <si>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</si>
  <si>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</si>
  <si>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</si>
  <si>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</si>
  <si>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</si>
  <si>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</si>
  <si>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</si>
  <si>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</si>
  <si>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</si>
  <si>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</si>
  <si>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</si>
  <si>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</si>
  <si>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</si>
  <si>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</si>
  <si>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</si>
  <si>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</si>
  <si>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</si>
  <si>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000 1160709005 0000 140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</si>
  <si>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</si>
  <si>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</si>
  <si>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</si>
  <si>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000 1161003005 0000 140</t>
  </si>
  <si>
    <t xml:space="preserve">  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</si>
  <si>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000 1161003205 0000 140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</si>
  <si>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</si>
  <si>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</si>
  <si>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</si>
  <si>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</si>
  <si>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</si>
  <si>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</si>
  <si>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</si>
  <si>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</si>
  <si>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</si>
  <si>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</si>
  <si>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ПРОЧИЕ НЕНАЛОГОВЫЕ ДОХОДЫ</t>
  </si>
  <si>
    <t xml:space="preserve"> 000 1170000000 0000 000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</si>
  <si>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</si>
  <si>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</si>
  <si>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муниципальных районов</t>
  </si>
  <si>
    <t xml:space="preserve"> 000 1170505005 0000 180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</si>
  <si>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</si>
  <si>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</si>
  <si>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</si>
  <si>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</si>
  <si>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</si>
  <si>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</si>
  <si>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</si>
  <si>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</si>
  <si>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</si>
  <si>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</si>
  <si>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</si>
  <si>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</si>
  <si>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</si>
  <si>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</si>
  <si>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</si>
  <si>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</si>
  <si>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</si>
  <si>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</si>
  <si>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</si>
  <si>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000 2022007705 0000 150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</si>
  <si>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</si>
  <si>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</si>
  <si>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</si>
  <si>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000 2022021605 0000 150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</si>
  <si>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</si>
  <si>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000 2022029900 0000 150</t>
  </si>
  <si>
    <t xml:space="preserve">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</si>
  <si>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000 2022029905 0000 150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</si>
  <si>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</si>
  <si>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</si>
  <si>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</si>
  <si>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000 2022030205 0000 150</t>
  </si>
  <si>
    <t xml:space="preserve">  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</si>
  <si>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 000 2022516900 0000 150</t>
  </si>
  <si>
    <t xml:space="preserve">  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</si>
  <si>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 000 2022516905 0000 150</t>
  </si>
  <si>
    <t xml:space="preserve">  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</si>
  <si>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 000 2022521000 0000 150</t>
  </si>
  <si>
    <t xml:space="preserve">  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</si>
  <si>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 000 2022521005 0000 150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</si>
  <si>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</si>
  <si>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</si>
  <si>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</si>
  <si>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</si>
  <si>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</si>
  <si>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</si>
  <si>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</si>
  <si>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000 2022546705 0000 150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</si>
  <si>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</si>
  <si>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</si>
  <si>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</si>
  <si>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</si>
  <si>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</si>
  <si>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</si>
  <si>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</si>
  <si>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</si>
  <si>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</si>
  <si>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</si>
  <si>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</si>
  <si>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</si>
  <si>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</si>
  <si>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</si>
  <si>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</si>
  <si>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</si>
  <si>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</si>
  <si>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</si>
  <si>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</si>
  <si>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</si>
  <si>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</si>
  <si>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</si>
  <si>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</si>
  <si>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</si>
  <si>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</si>
  <si>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</si>
  <si>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</si>
  <si>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</si>
  <si>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</si>
  <si>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</si>
  <si>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 xml:space="preserve">  Прочие субвенции</t>
  </si>
  <si>
    <t xml:space="preserve"> 000 2023999900 0000 150</t>
  </si>
  <si>
    <t xml:space="preserve">  Прочие субвенции бюджетам муниципальных районов</t>
  </si>
  <si>
    <t xml:space="preserve"> 000 2023999905 0000 150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</si>
  <si>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</si>
  <si>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</si>
  <si>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</si>
  <si>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</si>
  <si>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</si>
  <si>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</si>
  <si>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 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</si>
  <si>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</si>
  <si>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</si>
  <si>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000 2024530305 0000 150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</si>
  <si>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</si>
  <si>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</si>
  <si>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</si>
  <si>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</si>
  <si>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</si>
  <si>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</si>
  <si>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</si>
  <si>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</si>
  <si>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</si>
  <si>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000 2180000005 0000 150</t>
  </si>
  <si>
    <t xml:space="preserve">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</si>
  <si>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000 2186001005 0000 150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</si>
  <si>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</si>
  <si>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</si>
  <si>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</si>
  <si>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</si>
  <si>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</si>
  <si>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</si>
  <si>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 xml:space="preserve">                                                            2. Расходы бюджета</t>
  </si>
  <si>
    <t>Код расхода по бюджетной классификации</t>
  </si>
  <si>
    <t>Расходы бюджета - ИТОГО</t>
  </si>
  <si>
    <t xml:space="preserve">  ОБЩЕГОСУДАРСТВЕННЫЕ ВОПРОСЫ</t>
  </si>
  <si>
    <t xml:space="preserve"> 000 0100 0000000000 000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</si>
  <si>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</si>
  <si>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</si>
  <si>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</si>
  <si>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</si>
  <si>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 xml:space="preserve">  Расходы на выплаты персоналу государственных (муниципальных) органов</t>
  </si>
  <si>
    <t xml:space="preserve"> 000 0102 0000000000 120</t>
  </si>
  <si>
    <t xml:space="preserve">  Фонд оплаты труда государственных (муниципальных) органов</t>
  </si>
  <si>
    <t xml:space="preserve"> 000 0102 0000000000 121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</si>
  <si>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</si>
  <si>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</si>
  <si>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</si>
  <si>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</si>
  <si>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</si>
  <si>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</si>
  <si>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</si>
  <si>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</si>
  <si>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000 0103 0000000000 122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</si>
  <si>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</si>
  <si>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000 0103 0000000000 123</t>
  </si>
  <si>
    <t xml:space="preserve"> 000 0103 0000000000 129</t>
  </si>
  <si>
    <t xml:space="preserve">  Закупка товаров, работ и услуг для обеспечения государственных (муниципальных) нужд</t>
  </si>
  <si>
    <t xml:space="preserve"> 000 0103 0000000000 200</t>
  </si>
  <si>
    <t xml:space="preserve">  Иные закупки товаров, работ и услуг для обеспечения государственных (муниципальных) нужд</t>
  </si>
  <si>
    <t xml:space="preserve"> 000 0103 0000000000 240</t>
  </si>
  <si>
    <t xml:space="preserve">  Прочая закупка товаров, работ и услуг</t>
  </si>
  <si>
    <t xml:space="preserve"> 000 0103 0000000000 244</t>
  </si>
  <si>
    <t xml:space="preserve">  Иные бюджетные ассигнования</t>
  </si>
  <si>
    <t xml:space="preserve">  Уплата налогов, сборов и иных платежей</t>
  </si>
  <si>
    <t xml:space="preserve">  Уплата налога на имущество организаций и земельного налога</t>
  </si>
  <si>
    <t xml:space="preserve">  Уплата прочих налогов, сборов</t>
  </si>
  <si>
    <t xml:space="preserve">  Уплата иных платежей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</si>
  <si>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</si>
  <si>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</si>
  <si>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</si>
  <si>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</si>
  <si>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</si>
  <si>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</si>
  <si>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</si>
  <si>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</si>
  <si>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</si>
  <si>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</si>
  <si>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000 0104 0000000000 800</t>
  </si>
  <si>
    <t xml:space="preserve">  Исполнение судебных актов</t>
  </si>
  <si>
    <t xml:space="preserve">  Исполнение судебных актов Российской Федерации и мировых соглашений по возмещению причиненного вреда</t>
  </si>
  <si>
    <t xml:space="preserve"> 000 0104 0000000000 850</t>
  </si>
  <si>
    <t xml:space="preserve"> 000 0104 0000000000 851</t>
  </si>
  <si>
    <t xml:space="preserve"> 000 0104 0000000000 852</t>
  </si>
  <si>
    <t xml:space="preserve"> 000 0104 0000000000 853</t>
  </si>
  <si>
    <t xml:space="preserve">  Судебная система</t>
  </si>
  <si>
    <t xml:space="preserve"> 000 0105 0000000000 000</t>
  </si>
  <si>
    <t xml:space="preserve">  Межбюджетные трансферты</t>
  </si>
  <si>
    <t xml:space="preserve"> 000 0105 0000000000 500</t>
  </si>
  <si>
    <t xml:space="preserve">  Субвенции</t>
  </si>
  <si>
    <t xml:space="preserve"> 000 0105 0000000000 530</t>
  </si>
  <si>
    <t xml:space="preserve">  Резервные фонды</t>
  </si>
  <si>
    <t xml:space="preserve"> 000 0111 0000000000 000</t>
  </si>
  <si>
    <t xml:space="preserve"> 000 0111 0000000000 800</t>
  </si>
  <si>
    <t xml:space="preserve">  Резервные средства</t>
  </si>
  <si>
    <t xml:space="preserve"> 000 0111 0000000000 870</t>
  </si>
  <si>
    <t xml:space="preserve">  Другие общегосударственные вопросы</t>
  </si>
  <si>
    <t xml:space="preserve"> 000 0113 0000000000 000</t>
  </si>
  <si>
    <t xml:space="preserve"> 000 0113 0000000000 100</t>
  </si>
  <si>
    <t xml:space="preserve">  Расходы на выплаты персоналу казенных учреждений</t>
  </si>
  <si>
    <t xml:space="preserve"> 000 0113 0000000000 110</t>
  </si>
  <si>
    <t xml:space="preserve">  Фонд оплаты труда учреждений</t>
  </si>
  <si>
    <t xml:space="preserve"> 000 0113 0000000000 111</t>
  </si>
  <si>
    <t xml:space="preserve">  Иные выплаты персоналу учреждений, за исключением фонда оплаты труда</t>
  </si>
  <si>
    <t xml:space="preserve"> 000 0113 0000000000 112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</si>
  <si>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</si>
  <si>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</si>
  <si>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</si>
  <si>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</si>
  <si>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</si>
  <si>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 Социальное обеспечение и иные выплаты населению</t>
  </si>
  <si>
    <t xml:space="preserve"> 000 0113 0000000000 300</t>
  </si>
  <si>
    <t xml:space="preserve">  Премии и гранты</t>
  </si>
  <si>
    <t xml:space="preserve"> 000 0113 0000000000 350</t>
  </si>
  <si>
    <t xml:space="preserve">  Предоставление субсидий бюджетным, автономным учреждениям и иным некоммерческим организациям</t>
  </si>
  <si>
    <t xml:space="preserve"> 000 0113 0000000000 600</t>
  </si>
  <si>
    <t xml:space="preserve">  Субсидии бюджетным учреждениям</t>
  </si>
  <si>
    <t xml:space="preserve"> 000 0113 0000000000 610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</si>
  <si>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</si>
  <si>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000 0113 0000000000 611</t>
  </si>
  <si>
    <t xml:space="preserve"> 000 0113 0000000000 800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</si>
  <si>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</si>
  <si>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</si>
  <si>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000 0113 0000000000 830</t>
  </si>
  <si>
    <t xml:space="preserve"> 000 0113 0000000000 831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</si>
  <si>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</si>
  <si>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</si>
  <si>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</si>
  <si>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</si>
  <si>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</si>
  <si>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 xml:space="preserve">  НАЦИОНАЛЬНАЯ ЭКОНОМИКА</t>
  </si>
  <si>
    <t xml:space="preserve"> 000 0400 0000000000 000</t>
  </si>
  <si>
    <t xml:space="preserve">  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</si>
  <si>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</si>
  <si>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</si>
  <si>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</si>
  <si>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</si>
  <si>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 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</si>
  <si>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</si>
  <si>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</si>
  <si>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</si>
  <si>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</si>
  <si>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000 0408 0000000000 800</t>
  </si>
  <si>
    <t xml:space="preserve"> 000 0408 0000000000 810</t>
  </si>
  <si>
    <t xml:space="preserve"> 000 0408 0000000000 811</t>
  </si>
  <si>
    <t xml:space="preserve">  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</si>
  <si>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</si>
  <si>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</si>
  <si>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</si>
  <si>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</si>
  <si>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Капитальные вложения в объекты государственной (муниципальной) собственности</t>
  </si>
  <si>
    <t xml:space="preserve">  Бюджетные инвестиции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</si>
  <si>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</si>
  <si>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000 0409 0000000000 500</t>
  </si>
  <si>
    <t xml:space="preserve"> 000 0409 0000000000 540</t>
  </si>
  <si>
    <t xml:space="preserve"> 000 0409 0000000000 800</t>
  </si>
  <si>
    <t xml:space="preserve"> 000 0409 0000000000 850</t>
  </si>
  <si>
    <t xml:space="preserve"> 000 0409 0000000000 853</t>
  </si>
  <si>
    <t xml:space="preserve">  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</si>
  <si>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</si>
  <si>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</si>
  <si>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</si>
  <si>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</si>
  <si>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</si>
  <si>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000 0412 0000000000 245</t>
  </si>
  <si>
    <t xml:space="preserve"> 000 0412 0000000000 800</t>
  </si>
  <si>
    <t xml:space="preserve"> 000 0412 0000000000 810</t>
  </si>
  <si>
    <t xml:space="preserve"> 000 0412 0000000000 811</t>
  </si>
  <si>
    <t xml:space="preserve">  ЖИЛИЩНО-КОММУНАЛЬНОЕ ХОЗЯЙСТВО</t>
  </si>
  <si>
    <t xml:space="preserve"> 000 0500 0000000000 000</t>
  </si>
  <si>
    <t xml:space="preserve">  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</si>
  <si>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</si>
  <si>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</si>
  <si>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</si>
  <si>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</si>
  <si>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000 0501 0000000000 243</t>
  </si>
  <si>
    <t xml:space="preserve"> 000 0501 0000000000 244</t>
  </si>
  <si>
    <t xml:space="preserve"> 000 0501 0000000000 400</t>
  </si>
  <si>
    <t xml:space="preserve"> 000 0501 0000000000 410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</si>
  <si>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</si>
  <si>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 xml:space="preserve"> 000 0501 0000000000 412</t>
  </si>
  <si>
    <t xml:space="preserve"> 000 0501 0000000000 500</t>
  </si>
  <si>
    <t xml:space="preserve"> 000 0501 0000000000 540</t>
  </si>
  <si>
    <t xml:space="preserve"> 000 0501 0000000000 800</t>
  </si>
  <si>
    <t xml:space="preserve"> 000 0501 0000000000 810</t>
  </si>
  <si>
    <t xml:space="preserve"> 000 0501 0000000000 811</t>
  </si>
  <si>
    <t xml:space="preserve">  Коммунальное хозяйство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</si>
  <si>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</si>
  <si>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</si>
  <si>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</si>
  <si>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</si>
  <si>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</si>
  <si>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</si>
  <si>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</si>
  <si>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000 0502 0000000000 500</t>
  </si>
  <si>
    <t xml:space="preserve"> 000 0502 0000000000 540</t>
  </si>
  <si>
    <t xml:space="preserve">  Благоустройство</t>
  </si>
  <si>
    <t xml:space="preserve"> 000 0503 0000000000 000</t>
  </si>
  <si>
    <t xml:space="preserve"> 000 0503 0000000000 400</t>
  </si>
  <si>
    <t xml:space="preserve"> 000 0503 0000000000 410</t>
  </si>
  <si>
    <t xml:space="preserve"> 000 0503 0000000000 414</t>
  </si>
  <si>
    <t xml:space="preserve"> 000 0503 0000000000 500</t>
  </si>
  <si>
    <t xml:space="preserve"> 000 0503 0000000000 540</t>
  </si>
  <si>
    <t xml:space="preserve">  ОБРАЗОВАНИЕ</t>
  </si>
  <si>
    <t xml:space="preserve"> 000 0700 0000000000 000</t>
  </si>
  <si>
    <t xml:space="preserve">  Дошкольное образование</t>
  </si>
  <si>
    <t xml:space="preserve"> 000 0701 0000000000 000</t>
  </si>
  <si>
    <t xml:space="preserve"> 000 0701 0000000000 100</t>
  </si>
  <si>
    <t xml:space="preserve"> 000 0701 0000000000 110</t>
  </si>
  <si>
    <t xml:space="preserve"> 000 0701 0000000000 111</t>
  </si>
  <si>
    <t xml:space="preserve"> 000 0701 0000000000 112</t>
  </si>
  <si>
    <t xml:space="preserve"> 000 0701 0000000000 119</t>
  </si>
  <si>
    <t xml:space="preserve"> 000 0701 0000000000 200</t>
  </si>
  <si>
    <t xml:space="preserve"> 000 0701 0000000000 240</t>
  </si>
  <si>
    <t xml:space="preserve"> 000 0701 0000000000 243</t>
  </si>
  <si>
    <t xml:space="preserve"> 000 0701 0000000000 244</t>
  </si>
  <si>
    <t xml:space="preserve"> 000 0701 0000000000 300</t>
  </si>
  <si>
    <t xml:space="preserve">  Социальные выплаты гражданам, кроме публичных нормативных социальных выплат</t>
  </si>
  <si>
    <t xml:space="preserve"> 000 0701 0000000000 320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</si>
  <si>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</si>
  <si>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000 0701 0000000000 321</t>
  </si>
  <si>
    <t xml:space="preserve"> 000 0701 0000000000 800</t>
  </si>
  <si>
    <t xml:space="preserve"> 000 0701 0000000000 850</t>
  </si>
  <si>
    <t xml:space="preserve"> 000 0701 0000000000 851</t>
  </si>
  <si>
    <t xml:space="preserve"> 000 0701 0000000000 852</t>
  </si>
  <si>
    <t xml:space="preserve"> 000 0701 0000000000 853</t>
  </si>
  <si>
    <t xml:space="preserve">  Общее образование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</si>
  <si>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</si>
  <si>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</si>
  <si>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</si>
  <si>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</si>
  <si>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000 0702 0000000000 112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</si>
  <si>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</si>
  <si>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</si>
  <si>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</si>
  <si>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</si>
  <si>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000 0702 0000000000 300</t>
  </si>
  <si>
    <t xml:space="preserve"> 000 0702 0000000000 320</t>
  </si>
  <si>
    <t xml:space="preserve"> 000 0702 0000000000 321</t>
  </si>
  <si>
    <t xml:space="preserve"> 000 0702 0000000000 400</t>
  </si>
  <si>
    <t xml:space="preserve"> 000 0702 0000000000 410</t>
  </si>
  <si>
    <t xml:space="preserve"> 000 0702 0000000000 414</t>
  </si>
  <si>
    <t xml:space="preserve"> 000 0702 0000000000 600</t>
  </si>
  <si>
    <t xml:space="preserve"> 000 0702 0000000000 610</t>
  </si>
  <si>
    <t xml:space="preserve"> 000 0702 0000000000 611</t>
  </si>
  <si>
    <t xml:space="preserve">  Субсидии бюджетным учреждениям на иные цели</t>
  </si>
  <si>
    <t xml:space="preserve"> 000 0702 0000000000 612</t>
  </si>
  <si>
    <t xml:space="preserve">  Субсидии автономным учреждениям</t>
  </si>
  <si>
    <t xml:space="preserve"> 000 0702 0000000000 620</t>
  </si>
  <si>
    <t xml:space="preserve">  Субсидии автономным учреждениям на иные цели</t>
  </si>
  <si>
    <t xml:space="preserve"> 000 0702 0000000000 622</t>
  </si>
  <si>
    <t xml:space="preserve"> 000 0702 0000000000 800</t>
  </si>
  <si>
    <t xml:space="preserve"> 000 0702 0000000000 810</t>
  </si>
  <si>
    <t xml:space="preserve"> 000 0702 0000000000 811</t>
  </si>
  <si>
    <t xml:space="preserve"> 000 0702 0000000000 850</t>
  </si>
  <si>
    <t xml:space="preserve"> 000 0702 0000000000 851</t>
  </si>
  <si>
    <t xml:space="preserve"> 000 0702 0000000000 852</t>
  </si>
  <si>
    <t xml:space="preserve"> 000 0702 0000000000 853</t>
  </si>
  <si>
    <t xml:space="preserve">  Дополнительное образование детей</t>
  </si>
  <si>
    <t xml:space="preserve"> 000 0703 0000000000 000</t>
  </si>
  <si>
    <t xml:space="preserve"> 000 0703 0000000000 100</t>
  </si>
  <si>
    <t xml:space="preserve"> 000 0703 0000000000 110</t>
  </si>
  <si>
    <t xml:space="preserve"> 000 0703 0000000000 111</t>
  </si>
  <si>
    <t xml:space="preserve"> 000 0703 0000000000 112</t>
  </si>
  <si>
    <t xml:space="preserve">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</si>
  <si>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 000 0703 0000000000 113</t>
  </si>
  <si>
    <t xml:space="preserve"> 000 0703 0000000000 119</t>
  </si>
  <si>
    <t xml:space="preserve"> 000 0703 0000000000 200</t>
  </si>
  <si>
    <t xml:space="preserve"> 000 0703 0000000000 240</t>
  </si>
  <si>
    <t xml:space="preserve"> 000 0703 0000000000 244</t>
  </si>
  <si>
    <t xml:space="preserve"> 000 0703 0000000000 600</t>
  </si>
  <si>
    <t xml:space="preserve"> 000 0703 0000000000 620</t>
  </si>
  <si>
    <t xml:space="preserve">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</si>
  <si>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000 0703 0000000000 621</t>
  </si>
  <si>
    <t xml:space="preserve"> 000 0703 0000000000 622</t>
  </si>
  <si>
    <t xml:space="preserve"> 000 0703 0000000000 800</t>
  </si>
  <si>
    <t xml:space="preserve"> 000 0703 0000000000 850</t>
  </si>
  <si>
    <t xml:space="preserve"> 000 0703 0000000000 851</t>
  </si>
  <si>
    <t xml:space="preserve"> 000 0703 0000000000 852</t>
  </si>
  <si>
    <t xml:space="preserve"> 000 0703 0000000000 853</t>
  </si>
  <si>
    <t xml:space="preserve">  Профессиональная подготовка, переподготовка и повышение квалификации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</si>
  <si>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</si>
  <si>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</si>
  <si>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</si>
  <si>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</si>
  <si>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 xml:space="preserve">  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</si>
  <si>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</si>
  <si>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</si>
  <si>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</si>
  <si>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</si>
  <si>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</si>
  <si>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</si>
  <si>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000 0707 0000000000 612</t>
  </si>
  <si>
    <t xml:space="preserve"> 000 0707 0000000000 620</t>
  </si>
  <si>
    <t xml:space="preserve"> 000 0707 0000000000 621</t>
  </si>
  <si>
    <t xml:space="preserve"> 000 0707 0000000000 622</t>
  </si>
  <si>
    <t xml:space="preserve">  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</si>
  <si>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</si>
  <si>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</si>
  <si>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</si>
  <si>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</si>
  <si>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</si>
  <si>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</si>
  <si>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</si>
  <si>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</si>
  <si>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</si>
  <si>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000 0709 0000000000 600</t>
  </si>
  <si>
    <t xml:space="preserve"> 000 0709 0000000000 610</t>
  </si>
  <si>
    <t xml:space="preserve"> 000 0709 0000000000 612</t>
  </si>
  <si>
    <t xml:space="preserve"> 000 0709 0000000000 800</t>
  </si>
  <si>
    <t xml:space="preserve"> 000 0709 0000000000 850</t>
  </si>
  <si>
    <t xml:space="preserve"> 000 0709 0000000000 851</t>
  </si>
  <si>
    <t xml:space="preserve"> 000 0709 0000000000 852</t>
  </si>
  <si>
    <t xml:space="preserve"> 000 0709 0000000000 853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</si>
  <si>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</si>
  <si>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</si>
  <si>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</si>
  <si>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</si>
  <si>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</si>
  <si>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</si>
  <si>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</si>
  <si>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000 0801 0000000000 112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</si>
  <si>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</si>
  <si>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</si>
  <si>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</si>
  <si>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</si>
  <si>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</si>
  <si>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</si>
  <si>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</si>
  <si>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</si>
  <si>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000 0801 0000000000 800</t>
  </si>
  <si>
    <t xml:space="preserve"> 000 0801 0000000000 850</t>
  </si>
  <si>
    <t xml:space="preserve"> 000 0801 0000000000 851</t>
  </si>
  <si>
    <t xml:space="preserve"> 000 0801 0000000000 853</t>
  </si>
  <si>
    <t xml:space="preserve">  Другие вопросы в области культуры, кинематографии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</si>
  <si>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</si>
  <si>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</si>
  <si>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</si>
  <si>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</si>
  <si>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000 0804 0000000000 112</t>
  </si>
  <si>
    <t xml:space="preserve"> 000 0804 0000000000 119</t>
  </si>
  <si>
    <t xml:space="preserve"> 000 0804 0000000000 200</t>
  </si>
  <si>
    <t xml:space="preserve"> 000 0804 0000000000 240</t>
  </si>
  <si>
    <t xml:space="preserve"> 000 0804 0000000000 244</t>
  </si>
  <si>
    <t xml:space="preserve"> 000 0804 0000000000 800</t>
  </si>
  <si>
    <t xml:space="preserve"> 000 0804 0000000000 850</t>
  </si>
  <si>
    <t xml:space="preserve"> 000 0804 0000000000 851</t>
  </si>
  <si>
    <t xml:space="preserve"> 000 0804 0000000000 852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</si>
  <si>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</si>
  <si>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</si>
  <si>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</si>
  <si>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</si>
  <si>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000 1001 0000000000 200</t>
  </si>
  <si>
    <t xml:space="preserve"> 000 1001 0000000000 240</t>
  </si>
  <si>
    <t xml:space="preserve"> 000 1001 0000000000 244</t>
  </si>
  <si>
    <t xml:space="preserve"> 000 1001 0000000000 300</t>
  </si>
  <si>
    <t xml:space="preserve"> 000 1001 0000000000 320</t>
  </si>
  <si>
    <t xml:space="preserve"> 000 1001 0000000000 321</t>
  </si>
  <si>
    <t xml:space="preserve">  Социальное обеспечение населения</t>
  </si>
  <si>
    <t xml:space="preserve"> 000 1003 0000000000 000</t>
  </si>
  <si>
    <t xml:space="preserve"> 000 1003 0000000000 100</t>
  </si>
  <si>
    <t xml:space="preserve"> 000 1003 0000000000 110</t>
  </si>
  <si>
    <t xml:space="preserve"> 000 1003 0000000000 112</t>
  </si>
  <si>
    <t xml:space="preserve"> 000 1003 0000000000 200</t>
  </si>
  <si>
    <t xml:space="preserve"> 000 1003 0000000000 240</t>
  </si>
  <si>
    <t xml:space="preserve"> 000 1003 0000000000 244</t>
  </si>
  <si>
    <t xml:space="preserve"> 000 1003 0000000000 300</t>
  </si>
  <si>
    <t xml:space="preserve"> 000 1003 0000000000 320</t>
  </si>
  <si>
    <t xml:space="preserve">  Субсидии гражданам на приобретение жилья</t>
  </si>
  <si>
    <t xml:space="preserve"> 000 1003 0000000000 322</t>
  </si>
  <si>
    <t xml:space="preserve">  Приобретение товаров, работ, услуг в пользу граждан в целях их социального обеспечения</t>
  </si>
  <si>
    <t xml:space="preserve"> 000 1003 0000000000 323</t>
  </si>
  <si>
    <t xml:space="preserve">  Иные выплаты населению</t>
  </si>
  <si>
    <t xml:space="preserve"> 000 1003 0000000000 360</t>
  </si>
  <si>
    <t xml:space="preserve"> 000 1003 0000000000 600</t>
  </si>
  <si>
    <t xml:space="preserve"> 000 1003 0000000000 610</t>
  </si>
  <si>
    <t xml:space="preserve"> 000 1003 0000000000 612</t>
  </si>
  <si>
    <t xml:space="preserve"> 000 1003 0000000000 800</t>
  </si>
  <si>
    <t xml:space="preserve"> 000 1003 0000000000 810</t>
  </si>
  <si>
    <t xml:space="preserve"> 000 1003 0000000000 811</t>
  </si>
  <si>
    <t xml:space="preserve">  Охрана семьи и детства</t>
  </si>
  <si>
    <t xml:space="preserve"> 000 1004 0000000000 000</t>
  </si>
  <si>
    <t xml:space="preserve"> 000 1004 0000000000 200</t>
  </si>
  <si>
    <t xml:space="preserve"> 000 1004 0000000000 240</t>
  </si>
  <si>
    <t xml:space="preserve"> 000 1004 0000000000 244</t>
  </si>
  <si>
    <t xml:space="preserve"> 000 1004 0000000000 300</t>
  </si>
  <si>
    <t xml:space="preserve"> 000 1004 0000000000 320</t>
  </si>
  <si>
    <t xml:space="preserve"> 000 1004 0000000000 321</t>
  </si>
  <si>
    <t xml:space="preserve"> 000 1004 0000000000 400</t>
  </si>
  <si>
    <t xml:space="preserve"> 000 1004 0000000000 410</t>
  </si>
  <si>
    <t xml:space="preserve"> 000 1004 0000000000 412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</si>
  <si>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</si>
  <si>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</si>
  <si>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</si>
  <si>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</si>
  <si>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000 1101 0000000000 100</t>
  </si>
  <si>
    <t xml:space="preserve"> 000 1101 0000000000 110</t>
  </si>
  <si>
    <t xml:space="preserve"> 000 1101 0000000000 111</t>
  </si>
  <si>
    <t xml:space="preserve"> 000 1101 0000000000 119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</si>
  <si>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</si>
  <si>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</si>
  <si>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</si>
  <si>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</si>
  <si>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 Массовый спорт</t>
  </si>
  <si>
    <t xml:space="preserve"> 000 1102 0000000000 000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</si>
  <si>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</si>
  <si>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</si>
  <si>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</si>
  <si>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000 1102 0000000000 600</t>
  </si>
  <si>
    <t xml:space="preserve"> 000 1102 0000000000 610</t>
  </si>
  <si>
    <t xml:space="preserve"> 000 1102 0000000000 611</t>
  </si>
  <si>
    <t xml:space="preserve"> 000 1102 0000000000 800</t>
  </si>
  <si>
    <t xml:space="preserve"> 000 1102 0000000000 810</t>
  </si>
  <si>
    <t xml:space="preserve"> 000 1102 0000000000 811</t>
  </si>
  <si>
    <t xml:space="preserve">  СРЕДСТВА МАССОВОЙ ИНФОРМАЦИИ</t>
  </si>
  <si>
    <t xml:space="preserve"> 000 1200 0000000000 000</t>
  </si>
  <si>
    <t xml:space="preserve">  Телевидение и радиовещание</t>
  </si>
  <si>
    <t xml:space="preserve"> 000 1201 0000000000 000</t>
  </si>
  <si>
    <t xml:space="preserve"> 000 1201 0000000000 600</t>
  </si>
  <si>
    <t xml:space="preserve"> 000 1201 0000000000 610</t>
  </si>
  <si>
    <t xml:space="preserve"> 000 1201 0000000000 611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</si>
  <si>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</si>
  <si>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</si>
  <si>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</si>
  <si>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</si>
  <si>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</si>
  <si>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</si>
  <si>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</si>
  <si>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</si>
  <si>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</si>
  <si>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</si>
  <si>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</si>
  <si>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</si>
  <si>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остатков средств бюджетов</t>
  </si>
  <si>
    <t xml:space="preserve"> 000 0105000000 0000 500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</si>
  <si>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</si>
  <si>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</si>
  <si>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</si>
  <si>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</si>
  <si>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</si>
  <si>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</si>
  <si>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</si>
  <si>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остатков средств бюджетов</t>
  </si>
  <si>
    <t xml:space="preserve"> 000 0105000000 0000 600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</si>
  <si>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</si>
  <si>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</si>
  <si>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</si>
  <si>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</si>
  <si>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</si>
  <si>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</si>
  <si>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Оценка ожидаемого исполнения районного бюджета за 2020 год</t>
  </si>
  <si>
    <t xml:space="preserve">  Налог, взимаемый в связи с применением патентной системы налогообложения, зачисляемый в бюджеты муниципальных районов </t>
  </si>
  <si>
    <t>Ожидаемое исполнение</t>
  </si>
</sst>
</file>

<file path=xl/styles.xml><?xml version="1.0" encoding="utf-8"?>
<styleSheet xmlns="http://schemas.openxmlformats.org/spreadsheetml/2006/main">
  <numFmts count="1">
    <numFmt numFmtId="164" formatCode="dd\.mm\.yyyy"/>
  </numFmts>
  <fonts count="26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3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 shrinkToFit="1"/>
    </xf>
    <xf numFmtId="4" fontId="6" fillId="0" borderId="20">
      <alignment horizontal="right" shrinkToFit="1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8">
      <alignment horizontal="left" wrapText="1"/>
    </xf>
    <xf numFmtId="49" fontId="6" fillId="0" borderId="19">
      <alignment horizontal="center" wrapText="1"/>
    </xf>
    <xf numFmtId="4" fontId="6" fillId="0" borderId="29">
      <alignment horizontal="right" shrinkToFit="1"/>
    </xf>
    <xf numFmtId="4" fontId="6" fillId="0" borderId="30">
      <alignment horizontal="right" shrinkToFit="1"/>
    </xf>
    <xf numFmtId="0" fontId="6" fillId="0" borderId="31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0">
      <alignment horizontal="left" wrapText="1" indent="2"/>
    </xf>
    <xf numFmtId="0" fontId="6" fillId="0" borderId="11">
      <alignment horizontal="left" wrapText="1" indent="2"/>
    </xf>
    <xf numFmtId="0" fontId="6" fillId="0" borderId="12"/>
    <xf numFmtId="0" fontId="6" fillId="0" borderId="32"/>
    <xf numFmtId="0" fontId="1" fillId="0" borderId="33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 shrinkToFit="1"/>
    </xf>
    <xf numFmtId="4" fontId="6" fillId="0" borderId="36">
      <alignment horizontal="right" shrinkToFit="1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8">
      <alignment horizontal="left" wrapText="1" indent="1"/>
    </xf>
    <xf numFmtId="49" fontId="6" fillId="0" borderId="37">
      <alignment horizontal="center" wrapText="1"/>
    </xf>
    <xf numFmtId="49" fontId="6" fillId="0" borderId="29">
      <alignment horizontal="center"/>
    </xf>
    <xf numFmtId="0" fontId="6" fillId="0" borderId="31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8">
      <alignment horizontal="left" wrapText="1" indent="2"/>
    </xf>
    <xf numFmtId="49" fontId="6" fillId="0" borderId="37">
      <alignment horizontal="center" shrinkToFit="1"/>
    </xf>
    <xf numFmtId="49" fontId="6" fillId="0" borderId="29">
      <alignment horizontal="center" shrinkToFit="1"/>
    </xf>
    <xf numFmtId="0" fontId="6" fillId="0" borderId="31">
      <alignment horizontal="left" wrapText="1" indent="2"/>
    </xf>
    <xf numFmtId="0" fontId="4" fillId="0" borderId="13"/>
    <xf numFmtId="0" fontId="10" fillId="0" borderId="39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40"/>
    <xf numFmtId="49" fontId="1" fillId="0" borderId="18">
      <alignment horizontal="center"/>
    </xf>
    <xf numFmtId="0" fontId="9" fillId="0" borderId="8"/>
    <xf numFmtId="49" fontId="11" fillId="0" borderId="41">
      <alignment horizontal="left" vertical="center" wrapText="1"/>
    </xf>
    <xf numFmtId="49" fontId="1" fillId="0" borderId="27">
      <alignment horizontal="center" vertical="center" wrapText="1"/>
    </xf>
    <xf numFmtId="49" fontId="6" fillId="0" borderId="42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>
      <alignment shrinkToFit="1"/>
    </xf>
    <xf numFmtId="4" fontId="6" fillId="0" borderId="24">
      <alignment horizontal="right" shrinkToFit="1"/>
    </xf>
    <xf numFmtId="4" fontId="6" fillId="0" borderId="25">
      <alignment horizontal="right" shrinkToFit="1"/>
    </xf>
    <xf numFmtId="49" fontId="6" fillId="0" borderId="38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1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40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 shrinkToFit="1"/>
    </xf>
    <xf numFmtId="4" fontId="6" fillId="0" borderId="45">
      <alignment horizontal="right" shrinkToFit="1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>
      <alignment shrinkToFit="1"/>
    </xf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9">
      <alignment horizontal="center" vertical="center" textRotation="90"/>
    </xf>
    <xf numFmtId="49" fontId="11" fillId="0" borderId="40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1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1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7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 wrapText="1"/>
    </xf>
    <xf numFmtId="0" fontId="4" fillId="0" borderId="1" xfId="5" applyNumberFormat="1" applyProtection="1"/>
    <xf numFmtId="0" fontId="4" fillId="0" borderId="5" xfId="10" applyNumberFormat="1" applyProtection="1"/>
    <xf numFmtId="0" fontId="4" fillId="0" borderId="8" xfId="15" applyNumberFormat="1" applyProtection="1"/>
    <xf numFmtId="0" fontId="6" fillId="0" borderId="1" xfId="18" applyNumberFormat="1" applyProtection="1"/>
    <xf numFmtId="0" fontId="6" fillId="0" borderId="15" xfId="52" applyNumberFormat="1" applyProtection="1"/>
    <xf numFmtId="0" fontId="6" fillId="2" borderId="1" xfId="54" applyNumberFormat="1" applyProtection="1"/>
    <xf numFmtId="0" fontId="6" fillId="0" borderId="1" xfId="55" applyNumberFormat="1" applyProtection="1">
      <alignment horizontal="left" wrapText="1"/>
    </xf>
    <xf numFmtId="49" fontId="6" fillId="0" borderId="1" xfId="56" applyNumberFormat="1" applyProtection="1">
      <alignment horizontal="center" wrapText="1"/>
    </xf>
    <xf numFmtId="49" fontId="6" fillId="0" borderId="1" xfId="57" applyNumberFormat="1" applyProtection="1">
      <alignment horizontal="center"/>
    </xf>
    <xf numFmtId="0" fontId="6" fillId="0" borderId="2" xfId="58" applyNumberFormat="1" applyProtection="1">
      <alignment horizontal="left"/>
    </xf>
    <xf numFmtId="49" fontId="6" fillId="0" borderId="2" xfId="59" applyNumberFormat="1" applyProtection="1"/>
    <xf numFmtId="0" fontId="6" fillId="0" borderId="2" xfId="60" applyNumberFormat="1" applyProtection="1"/>
    <xf numFmtId="0" fontId="4" fillId="0" borderId="2" xfId="61" applyNumberFormat="1" applyProtection="1"/>
    <xf numFmtId="0" fontId="4" fillId="0" borderId="15" xfId="79" applyNumberFormat="1" applyProtection="1"/>
    <xf numFmtId="0" fontId="1" fillId="0" borderId="2" xfId="82" applyNumberFormat="1" applyProtection="1"/>
    <xf numFmtId="49" fontId="8" fillId="0" borderId="1" xfId="13" applyNumberFormat="1" applyBorder="1" applyAlignment="1" applyProtection="1">
      <alignment horizontal="center"/>
    </xf>
    <xf numFmtId="0" fontId="2" fillId="0" borderId="1" xfId="2" applyAlignment="1">
      <alignment wrapText="1"/>
    </xf>
    <xf numFmtId="0" fontId="4" fillId="0" borderId="1" xfId="10" applyNumberFormat="1" applyBorder="1" applyProtection="1"/>
    <xf numFmtId="0" fontId="4" fillId="0" borderId="1" xfId="15" applyNumberFormat="1" applyBorder="1" applyProtection="1"/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wrapText="1"/>
    </xf>
    <xf numFmtId="0" fontId="18" fillId="0" borderId="46" xfId="37" applyNumberFormat="1" applyFont="1" applyBorder="1" applyProtection="1">
      <alignment horizontal="left" wrapText="1"/>
    </xf>
    <xf numFmtId="49" fontId="18" fillId="0" borderId="46" xfId="39" applyNumberFormat="1" applyFont="1" applyBorder="1" applyProtection="1">
      <alignment horizontal="center"/>
    </xf>
    <xf numFmtId="4" fontId="18" fillId="0" borderId="46" xfId="40" applyNumberFormat="1" applyFont="1" applyBorder="1" applyProtection="1">
      <alignment horizontal="right" shrinkToFit="1"/>
    </xf>
    <xf numFmtId="0" fontId="18" fillId="0" borderId="46" xfId="43" applyNumberFormat="1" applyFont="1" applyBorder="1" applyProtection="1">
      <alignment horizontal="left" wrapText="1" indent="1"/>
    </xf>
    <xf numFmtId="49" fontId="18" fillId="0" borderId="46" xfId="45" applyNumberFormat="1" applyFont="1" applyBorder="1" applyProtection="1">
      <alignment horizontal="center"/>
    </xf>
    <xf numFmtId="0" fontId="18" fillId="0" borderId="46" xfId="48" applyNumberFormat="1" applyFont="1" applyBorder="1" applyAlignment="1" applyProtection="1">
      <alignment horizontal="justify" wrapText="1"/>
    </xf>
    <xf numFmtId="49" fontId="18" fillId="0" borderId="46" xfId="50" applyNumberFormat="1" applyFont="1" applyBorder="1" applyProtection="1">
      <alignment horizontal="center"/>
    </xf>
    <xf numFmtId="0" fontId="21" fillId="0" borderId="1" xfId="1" applyNumberFormat="1" applyFont="1" applyBorder="1" applyAlignment="1" applyProtection="1">
      <alignment horizontal="left"/>
    </xf>
    <xf numFmtId="0" fontId="1" fillId="0" borderId="1" xfId="1" applyNumberFormat="1" applyAlignment="1" applyProtection="1">
      <alignment horizontal="left" vertical="center" wrapText="1"/>
    </xf>
    <xf numFmtId="49" fontId="22" fillId="0" borderId="16" xfId="35" applyNumberFormat="1" applyFont="1" applyProtection="1">
      <alignment horizontal="center" vertical="center" wrapText="1"/>
    </xf>
    <xf numFmtId="49" fontId="22" fillId="0" borderId="24" xfId="35" applyNumberFormat="1" applyFont="1" applyBorder="1" applyAlignment="1" applyProtection="1">
      <alignment horizontal="center" vertical="center" wrapText="1"/>
    </xf>
    <xf numFmtId="49" fontId="22" fillId="0" borderId="16" xfId="35" applyFont="1">
      <alignment horizontal="center" vertical="center" wrapText="1"/>
    </xf>
    <xf numFmtId="49" fontId="22" fillId="0" borderId="29" xfId="35" applyNumberFormat="1" applyFont="1" applyBorder="1" applyAlignment="1" applyProtection="1">
      <alignment horizontal="center" vertical="center" wrapText="1"/>
    </xf>
    <xf numFmtId="0" fontId="18" fillId="0" borderId="28" xfId="62" applyNumberFormat="1" applyFont="1" applyProtection="1">
      <alignment horizontal="left" wrapText="1"/>
    </xf>
    <xf numFmtId="49" fontId="18" fillId="0" borderId="19" xfId="63" applyNumberFormat="1" applyFont="1" applyProtection="1">
      <alignment horizontal="center" wrapText="1"/>
    </xf>
    <xf numFmtId="4" fontId="18" fillId="0" borderId="29" xfId="64" applyNumberFormat="1" applyFont="1" applyProtection="1">
      <alignment horizontal="right" shrinkToFit="1"/>
    </xf>
    <xf numFmtId="0" fontId="18" fillId="0" borderId="22" xfId="43" applyNumberFormat="1" applyFont="1" applyProtection="1">
      <alignment horizontal="left" wrapText="1" indent="1"/>
    </xf>
    <xf numFmtId="49" fontId="18" fillId="0" borderId="16" xfId="50" applyNumberFormat="1" applyFont="1" applyProtection="1">
      <alignment horizontal="center"/>
    </xf>
    <xf numFmtId="4" fontId="18" fillId="0" borderId="16" xfId="40" applyNumberFormat="1" applyFont="1" applyProtection="1">
      <alignment horizontal="right" shrinkToFit="1"/>
    </xf>
    <xf numFmtId="0" fontId="18" fillId="0" borderId="32" xfId="72" applyNumberFormat="1" applyFont="1" applyProtection="1"/>
    <xf numFmtId="49" fontId="18" fillId="0" borderId="35" xfId="75" applyNumberFormat="1" applyFont="1" applyProtection="1">
      <alignment horizontal="center" wrapText="1"/>
    </xf>
    <xf numFmtId="4" fontId="18" fillId="0" borderId="19" xfId="76" applyNumberFormat="1" applyFont="1" applyProtection="1">
      <alignment horizontal="right" shrinkToFit="1"/>
    </xf>
    <xf numFmtId="0" fontId="18" fillId="0" borderId="30" xfId="69" applyNumberFormat="1" applyFont="1" applyAlignment="1" applyProtection="1">
      <alignment horizontal="left" wrapText="1"/>
    </xf>
    <xf numFmtId="0" fontId="18" fillId="0" borderId="12" xfId="71" applyNumberFormat="1" applyFont="1" applyAlignment="1" applyProtection="1"/>
    <xf numFmtId="0" fontId="20" fillId="0" borderId="33" xfId="73" applyNumberFormat="1" applyFont="1" applyAlignment="1" applyProtection="1">
      <alignment horizontal="left" wrapText="1"/>
    </xf>
    <xf numFmtId="0" fontId="21" fillId="0" borderId="1" xfId="81" applyNumberFormat="1" applyFont="1" applyAlignment="1" applyProtection="1">
      <alignment horizontal="center"/>
    </xf>
    <xf numFmtId="0" fontId="18" fillId="0" borderId="15" xfId="34" applyNumberFormat="1" applyFont="1" applyProtection="1"/>
    <xf numFmtId="0" fontId="19" fillId="0" borderId="1" xfId="18" applyNumberFormat="1" applyFont="1" applyProtection="1"/>
    <xf numFmtId="0" fontId="19" fillId="2" borderId="1" xfId="54" applyNumberFormat="1" applyFont="1" applyProtection="1"/>
    <xf numFmtId="0" fontId="23" fillId="0" borderId="0" xfId="0" applyFont="1" applyProtection="1">
      <protection locked="0"/>
    </xf>
    <xf numFmtId="49" fontId="18" fillId="0" borderId="19" xfId="39" applyNumberFormat="1" applyFont="1" applyProtection="1">
      <alignment horizontal="center"/>
    </xf>
    <xf numFmtId="0" fontId="18" fillId="0" borderId="22" xfId="84" applyNumberFormat="1" applyFont="1" applyProtection="1">
      <alignment horizontal="left" wrapText="1"/>
    </xf>
    <xf numFmtId="49" fontId="18" fillId="0" borderId="24" xfId="45" applyNumberFormat="1" applyFont="1" applyProtection="1">
      <alignment horizontal="center"/>
    </xf>
    <xf numFmtId="0" fontId="18" fillId="0" borderId="24" xfId="86" applyNumberFormat="1" applyFont="1" applyProtection="1"/>
    <xf numFmtId="0" fontId="18" fillId="0" borderId="28" xfId="88" applyNumberFormat="1" applyFont="1" applyProtection="1">
      <alignment horizontal="left" wrapText="1" indent="1"/>
    </xf>
    <xf numFmtId="49" fontId="18" fillId="0" borderId="29" xfId="90" applyNumberFormat="1" applyFont="1" applyProtection="1">
      <alignment horizontal="center"/>
    </xf>
    <xf numFmtId="0" fontId="18" fillId="0" borderId="22" xfId="92" applyNumberFormat="1" applyFont="1" applyProtection="1">
      <alignment horizontal="left" wrapText="1" indent="2"/>
    </xf>
    <xf numFmtId="0" fontId="18" fillId="0" borderId="38" xfId="94" applyNumberFormat="1" applyFont="1" applyProtection="1">
      <alignment horizontal="left" wrapText="1" indent="2"/>
    </xf>
    <xf numFmtId="49" fontId="18" fillId="0" borderId="29" xfId="96" applyNumberFormat="1" applyFont="1" applyProtection="1">
      <alignment horizontal="center" shrinkToFit="1"/>
    </xf>
    <xf numFmtId="0" fontId="18" fillId="0" borderId="13" xfId="98" applyNumberFormat="1" applyFont="1" applyProtection="1"/>
    <xf numFmtId="0" fontId="18" fillId="0" borderId="15" xfId="79" applyNumberFormat="1" applyFont="1" applyProtection="1"/>
    <xf numFmtId="0" fontId="24" fillId="0" borderId="1" xfId="18" applyNumberFormat="1" applyFont="1" applyProtection="1"/>
    <xf numFmtId="0" fontId="24" fillId="0" borderId="1" xfId="52" applyNumberFormat="1" applyFont="1" applyBorder="1" applyProtection="1"/>
    <xf numFmtId="0" fontId="24" fillId="2" borderId="1" xfId="54" applyNumberFormat="1" applyFont="1" applyProtection="1"/>
    <xf numFmtId="0" fontId="16" fillId="0" borderId="0" xfId="0" applyFont="1" applyProtection="1">
      <protection locked="0"/>
    </xf>
    <xf numFmtId="49" fontId="22" fillId="0" borderId="46" xfId="35" applyNumberFormat="1" applyFont="1" applyBorder="1" applyProtection="1">
      <alignment horizontal="center" vertical="center" wrapText="1"/>
    </xf>
    <xf numFmtId="49" fontId="22" fillId="0" borderId="46" xfId="35" applyNumberFormat="1" applyFont="1" applyBorder="1" applyAlignment="1" applyProtection="1">
      <alignment horizontal="center" vertical="center" wrapText="1"/>
    </xf>
    <xf numFmtId="49" fontId="22" fillId="0" borderId="46" xfId="35" applyFont="1" applyBorder="1">
      <alignment horizontal="center" vertical="center" wrapText="1"/>
    </xf>
    <xf numFmtId="49" fontId="22" fillId="0" borderId="24" xfId="35" applyNumberFormat="1" applyFont="1" applyBorder="1" applyProtection="1">
      <alignment horizontal="center" vertical="center" wrapText="1"/>
    </xf>
    <xf numFmtId="49" fontId="22" fillId="0" borderId="29" xfId="35" applyNumberFormat="1" applyFont="1" applyBorder="1" applyProtection="1">
      <alignment horizontal="center" vertical="center" wrapText="1"/>
    </xf>
    <xf numFmtId="4" fontId="4" fillId="0" borderId="1" xfId="15" applyNumberFormat="1" applyBorder="1" applyProtection="1"/>
    <xf numFmtId="4" fontId="25" fillId="0" borderId="16" xfId="40" applyNumberFormat="1" applyFont="1" applyProtection="1">
      <alignment horizontal="right" shrinkToFit="1"/>
    </xf>
  </cellXfs>
  <cellStyles count="173">
    <cellStyle name="br" xfId="168"/>
    <cellStyle name="col" xfId="167"/>
    <cellStyle name="style0" xfId="169"/>
    <cellStyle name="td" xfId="170"/>
    <cellStyle name="tr" xfId="166"/>
    <cellStyle name="xl100" xfId="60"/>
    <cellStyle name="xl101" xfId="61"/>
    <cellStyle name="xl102" xfId="82"/>
    <cellStyle name="xl103" xfId="88"/>
    <cellStyle name="xl104" xfId="84"/>
    <cellStyle name="xl105" xfId="92"/>
    <cellStyle name="xl106" xfId="94"/>
    <cellStyle name="xl107" xfId="98"/>
    <cellStyle name="xl108" xfId="80"/>
    <cellStyle name="xl109" xfId="83"/>
    <cellStyle name="xl110" xfId="89"/>
    <cellStyle name="xl111" xfId="95"/>
    <cellStyle name="xl112" xfId="81"/>
    <cellStyle name="xl113" xfId="90"/>
    <cellStyle name="xl114" xfId="96"/>
    <cellStyle name="xl115" xfId="91"/>
    <cellStyle name="xl116" xfId="85"/>
    <cellStyle name="xl117" xfId="93"/>
    <cellStyle name="xl118" xfId="97"/>
    <cellStyle name="xl119" xfId="86"/>
    <cellStyle name="xl120" xfId="87"/>
    <cellStyle name="xl121" xfId="99"/>
    <cellStyle name="xl122" xfId="122"/>
    <cellStyle name="xl123" xfId="126"/>
    <cellStyle name="xl124" xfId="130"/>
    <cellStyle name="xl125" xfId="136"/>
    <cellStyle name="xl126" xfId="137"/>
    <cellStyle name="xl127" xfId="138"/>
    <cellStyle name="xl128" xfId="140"/>
    <cellStyle name="xl129" xfId="161"/>
    <cellStyle name="xl130" xfId="164"/>
    <cellStyle name="xl131" xfId="100"/>
    <cellStyle name="xl132" xfId="103"/>
    <cellStyle name="xl133" xfId="106"/>
    <cellStyle name="xl134" xfId="108"/>
    <cellStyle name="xl135" xfId="113"/>
    <cellStyle name="xl136" xfId="115"/>
    <cellStyle name="xl137" xfId="117"/>
    <cellStyle name="xl138" xfId="118"/>
    <cellStyle name="xl139" xfId="123"/>
    <cellStyle name="xl140" xfId="127"/>
    <cellStyle name="xl141" xfId="131"/>
    <cellStyle name="xl142" xfId="139"/>
    <cellStyle name="xl143" xfId="142"/>
    <cellStyle name="xl144" xfId="146"/>
    <cellStyle name="xl145" xfId="150"/>
    <cellStyle name="xl146" xfId="154"/>
    <cellStyle name="xl147" xfId="104"/>
    <cellStyle name="xl148" xfId="107"/>
    <cellStyle name="xl149" xfId="109"/>
    <cellStyle name="xl150" xfId="114"/>
    <cellStyle name="xl151" xfId="116"/>
    <cellStyle name="xl152" xfId="119"/>
    <cellStyle name="xl153" xfId="124"/>
    <cellStyle name="xl154" xfId="128"/>
    <cellStyle name="xl155" xfId="132"/>
    <cellStyle name="xl156" xfId="134"/>
    <cellStyle name="xl157" xfId="141"/>
    <cellStyle name="xl158" xfId="143"/>
    <cellStyle name="xl159" xfId="144"/>
    <cellStyle name="xl160" xfId="145"/>
    <cellStyle name="xl161" xfId="147"/>
    <cellStyle name="xl162" xfId="148"/>
    <cellStyle name="xl163" xfId="149"/>
    <cellStyle name="xl164" xfId="151"/>
    <cellStyle name="xl165" xfId="152"/>
    <cellStyle name="xl166" xfId="153"/>
    <cellStyle name="xl167" xfId="155"/>
    <cellStyle name="xl168" xfId="102"/>
    <cellStyle name="xl169" xfId="110"/>
    <cellStyle name="xl170" xfId="120"/>
    <cellStyle name="xl171" xfId="125"/>
    <cellStyle name="xl172" xfId="129"/>
    <cellStyle name="xl173" xfId="133"/>
    <cellStyle name="xl174" xfId="156"/>
    <cellStyle name="xl175" xfId="159"/>
    <cellStyle name="xl176" xfId="162"/>
    <cellStyle name="xl177" xfId="165"/>
    <cellStyle name="xl178" xfId="157"/>
    <cellStyle name="xl179" xfId="160"/>
    <cellStyle name="xl180" xfId="158"/>
    <cellStyle name="xl181" xfId="111"/>
    <cellStyle name="xl182" xfId="101"/>
    <cellStyle name="xl183" xfId="112"/>
    <cellStyle name="xl184" xfId="121"/>
    <cellStyle name="xl185" xfId="135"/>
    <cellStyle name="xl186" xfId="163"/>
    <cellStyle name="xl187" xfId="105"/>
    <cellStyle name="xl21" xfId="171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2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71"/>
    <cellStyle name="xl81" xfId="73"/>
    <cellStyle name="xl82" xfId="69"/>
    <cellStyle name="xl83" xfId="56"/>
    <cellStyle name="xl84" xfId="67"/>
    <cellStyle name="xl85" xfId="72"/>
    <cellStyle name="xl86" xfId="74"/>
    <cellStyle name="xl87" xfId="79"/>
    <cellStyle name="xl88" xfId="57"/>
    <cellStyle name="xl89" xfId="63"/>
    <cellStyle name="xl90" xfId="75"/>
    <cellStyle name="xl91" xfId="59"/>
    <cellStyle name="xl92" xfId="64"/>
    <cellStyle name="xl93" xfId="76"/>
    <cellStyle name="xl94" xfId="65"/>
    <cellStyle name="xl95" xfId="68"/>
    <cellStyle name="xl96" xfId="77"/>
    <cellStyle name="xl97" xfId="66"/>
    <cellStyle name="xl98" xfId="78"/>
    <cellStyle name="xl99" xfId="7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7"/>
  <sheetViews>
    <sheetView zoomScaleSheetLayoutView="100" workbookViewId="0">
      <selection activeCell="A15" sqref="A15"/>
    </sheetView>
  </sheetViews>
  <sheetFormatPr defaultRowHeight="15"/>
  <cols>
    <col min="1" max="1" width="46.85546875" style="1" customWidth="1"/>
    <col min="2" max="2" width="23.28515625" style="1" customWidth="1"/>
    <col min="3" max="4" width="15.42578125" style="1" customWidth="1"/>
    <col min="5" max="5" width="12" style="1" customWidth="1"/>
    <col min="6" max="16384" width="9.140625" style="1"/>
  </cols>
  <sheetData>
    <row r="1" spans="1:16" ht="17.100000000000001" customHeight="1">
      <c r="A1" s="2"/>
      <c r="B1" s="20"/>
      <c r="C1" s="3"/>
      <c r="D1" s="4"/>
      <c r="E1" s="4"/>
    </row>
    <row r="2" spans="1:16" ht="17.100000000000001" customHeight="1">
      <c r="A2" s="23" t="s">
        <v>737</v>
      </c>
      <c r="B2" s="23"/>
      <c r="C2" s="23"/>
      <c r="D2" s="23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4.1" customHeight="1">
      <c r="A3" s="19"/>
      <c r="B3" s="19"/>
      <c r="C3" s="19"/>
      <c r="D3" s="19"/>
      <c r="E3" s="4"/>
    </row>
    <row r="4" spans="1:16" ht="24.75" customHeight="1">
      <c r="A4" s="32" t="s">
        <v>0</v>
      </c>
      <c r="B4" s="32"/>
      <c r="C4" s="32"/>
      <c r="D4" s="32"/>
      <c r="E4" s="4"/>
    </row>
    <row r="5" spans="1:16" ht="11.45" customHeight="1">
      <c r="A5" s="70" t="s">
        <v>1</v>
      </c>
      <c r="B5" s="70" t="s">
        <v>2</v>
      </c>
      <c r="C5" s="71" t="s">
        <v>3</v>
      </c>
      <c r="D5" s="35" t="s">
        <v>739</v>
      </c>
      <c r="E5" s="21"/>
    </row>
    <row r="6" spans="1:16" ht="140.44999999999999" customHeight="1">
      <c r="A6" s="72"/>
      <c r="B6" s="72"/>
      <c r="C6" s="71"/>
      <c r="D6" s="37"/>
      <c r="E6" s="21"/>
    </row>
    <row r="7" spans="1:16">
      <c r="A7" s="25" t="s">
        <v>6</v>
      </c>
      <c r="B7" s="26" t="s">
        <v>7</v>
      </c>
      <c r="C7" s="27">
        <v>737273283.92999995</v>
      </c>
      <c r="D7" s="27">
        <f>D9+D110</f>
        <v>699758011.13999999</v>
      </c>
      <c r="E7" s="22"/>
    </row>
    <row r="8" spans="1:16">
      <c r="A8" s="28" t="s">
        <v>9</v>
      </c>
      <c r="B8" s="29"/>
      <c r="C8" s="29"/>
      <c r="D8" s="29"/>
      <c r="E8" s="22"/>
    </row>
    <row r="9" spans="1:16">
      <c r="A9" s="30" t="s">
        <v>10</v>
      </c>
      <c r="B9" s="31" t="s">
        <v>11</v>
      </c>
      <c r="C9" s="27">
        <v>142915290</v>
      </c>
      <c r="D9" s="27">
        <f>D10+D16+D26+D33+D38+D50+D57+D64+D76+D107</f>
        <v>129322984.48</v>
      </c>
      <c r="E9" s="22"/>
    </row>
    <row r="10" spans="1:16">
      <c r="A10" s="30" t="s">
        <v>12</v>
      </c>
      <c r="B10" s="31" t="s">
        <v>13</v>
      </c>
      <c r="C10" s="27">
        <v>73980800</v>
      </c>
      <c r="D10" s="27">
        <f>D11</f>
        <v>73980800</v>
      </c>
      <c r="E10" s="22"/>
    </row>
    <row r="11" spans="1:16">
      <c r="A11" s="30" t="s">
        <v>14</v>
      </c>
      <c r="B11" s="31" t="s">
        <v>15</v>
      </c>
      <c r="C11" s="27">
        <v>73980800</v>
      </c>
      <c r="D11" s="27">
        <f>SUM(D12:D15)</f>
        <v>73980800</v>
      </c>
      <c r="E11" s="22"/>
    </row>
    <row r="12" spans="1:16" ht="90">
      <c r="A12" s="30" t="s">
        <v>16</v>
      </c>
      <c r="B12" s="31" t="s">
        <v>17</v>
      </c>
      <c r="C12" s="27">
        <v>71997400</v>
      </c>
      <c r="D12" s="27">
        <v>71997400</v>
      </c>
      <c r="E12" s="22"/>
    </row>
    <row r="13" spans="1:16" ht="135">
      <c r="A13" s="30" t="s">
        <v>18</v>
      </c>
      <c r="B13" s="31" t="s">
        <v>19</v>
      </c>
      <c r="C13" s="27">
        <v>246200</v>
      </c>
      <c r="D13" s="27">
        <v>246200</v>
      </c>
      <c r="E13" s="22"/>
    </row>
    <row r="14" spans="1:16" ht="60">
      <c r="A14" s="30" t="s">
        <v>20</v>
      </c>
      <c r="B14" s="31" t="s">
        <v>21</v>
      </c>
      <c r="C14" s="27">
        <v>306400</v>
      </c>
      <c r="D14" s="27">
        <v>306400</v>
      </c>
      <c r="E14" s="22"/>
    </row>
    <row r="15" spans="1:16" ht="105">
      <c r="A15" s="30" t="s">
        <v>22</v>
      </c>
      <c r="B15" s="31" t="s">
        <v>23</v>
      </c>
      <c r="C15" s="27">
        <v>1430800</v>
      </c>
      <c r="D15" s="27">
        <v>1430800</v>
      </c>
      <c r="E15" s="22"/>
    </row>
    <row r="16" spans="1:16" ht="45">
      <c r="A16" s="30" t="s">
        <v>24</v>
      </c>
      <c r="B16" s="31" t="s">
        <v>25</v>
      </c>
      <c r="C16" s="27">
        <v>7060790</v>
      </c>
      <c r="D16" s="27">
        <f>D17</f>
        <v>7044665.7000000002</v>
      </c>
      <c r="E16" s="22"/>
    </row>
    <row r="17" spans="1:5" ht="45">
      <c r="A17" s="30" t="s">
        <v>26</v>
      </c>
      <c r="B17" s="31" t="s">
        <v>27</v>
      </c>
      <c r="C17" s="27">
        <v>7060790</v>
      </c>
      <c r="D17" s="27">
        <f>D18+D20+D22+D25</f>
        <v>7044665.7000000002</v>
      </c>
      <c r="E17" s="22"/>
    </row>
    <row r="18" spans="1:5" ht="90">
      <c r="A18" s="30" t="s">
        <v>28</v>
      </c>
      <c r="B18" s="31" t="s">
        <v>29</v>
      </c>
      <c r="C18" s="27">
        <v>3235500</v>
      </c>
      <c r="D18" s="27">
        <f>D19</f>
        <v>3235500</v>
      </c>
      <c r="E18" s="22"/>
    </row>
    <row r="19" spans="1:5" ht="150">
      <c r="A19" s="30" t="s">
        <v>30</v>
      </c>
      <c r="B19" s="31" t="s">
        <v>31</v>
      </c>
      <c r="C19" s="27">
        <v>3235500</v>
      </c>
      <c r="D19" s="27">
        <v>3235500</v>
      </c>
      <c r="E19" s="22"/>
    </row>
    <row r="20" spans="1:5" ht="105">
      <c r="A20" s="30" t="s">
        <v>32</v>
      </c>
      <c r="B20" s="31" t="s">
        <v>33</v>
      </c>
      <c r="C20" s="27">
        <v>16670</v>
      </c>
      <c r="D20" s="27">
        <f>D21</f>
        <v>16996.419999999998</v>
      </c>
      <c r="E20" s="22"/>
    </row>
    <row r="21" spans="1:5" ht="165">
      <c r="A21" s="30" t="s">
        <v>34</v>
      </c>
      <c r="B21" s="31" t="s">
        <v>35</v>
      </c>
      <c r="C21" s="27">
        <v>16670</v>
      </c>
      <c r="D21" s="27">
        <v>16996.419999999998</v>
      </c>
      <c r="E21" s="22"/>
    </row>
    <row r="22" spans="1:5" ht="90">
      <c r="A22" s="30" t="s">
        <v>36</v>
      </c>
      <c r="B22" s="31" t="s">
        <v>37</v>
      </c>
      <c r="C22" s="27">
        <v>4226170</v>
      </c>
      <c r="D22" s="27">
        <f>D23</f>
        <v>4226170</v>
      </c>
      <c r="E22" s="22"/>
    </row>
    <row r="23" spans="1:5" ht="150">
      <c r="A23" s="30" t="s">
        <v>38</v>
      </c>
      <c r="B23" s="31" t="s">
        <v>39</v>
      </c>
      <c r="C23" s="27">
        <v>4226170</v>
      </c>
      <c r="D23" s="27">
        <v>4226170</v>
      </c>
      <c r="E23" s="22"/>
    </row>
    <row r="24" spans="1:5" ht="90">
      <c r="A24" s="30" t="s">
        <v>40</v>
      </c>
      <c r="B24" s="31" t="s">
        <v>41</v>
      </c>
      <c r="C24" s="27">
        <v>-417550</v>
      </c>
      <c r="D24" s="27">
        <v>-434000.72</v>
      </c>
      <c r="E24" s="22"/>
    </row>
    <row r="25" spans="1:5" ht="150">
      <c r="A25" s="30" t="s">
        <v>42</v>
      </c>
      <c r="B25" s="31" t="s">
        <v>43</v>
      </c>
      <c r="C25" s="27">
        <v>-417550</v>
      </c>
      <c r="D25" s="27">
        <v>-434000.72</v>
      </c>
      <c r="E25" s="22"/>
    </row>
    <row r="26" spans="1:5">
      <c r="A26" s="30" t="s">
        <v>44</v>
      </c>
      <c r="B26" s="31" t="s">
        <v>45</v>
      </c>
      <c r="C26" s="27">
        <v>9347400</v>
      </c>
      <c r="D26" s="27">
        <f>D27+D29+D31</f>
        <v>9614148.25</v>
      </c>
      <c r="E26" s="22"/>
    </row>
    <row r="27" spans="1:5" ht="30">
      <c r="A27" s="30" t="s">
        <v>46</v>
      </c>
      <c r="B27" s="31" t="s">
        <v>47</v>
      </c>
      <c r="C27" s="27">
        <v>7293600</v>
      </c>
      <c r="D27" s="27">
        <f>D28</f>
        <v>7293600</v>
      </c>
      <c r="E27" s="22"/>
    </row>
    <row r="28" spans="1:5" ht="30">
      <c r="A28" s="30" t="s">
        <v>46</v>
      </c>
      <c r="B28" s="31" t="s">
        <v>48</v>
      </c>
      <c r="C28" s="27">
        <v>7293600</v>
      </c>
      <c r="D28" s="27">
        <v>7293600</v>
      </c>
      <c r="E28" s="22"/>
    </row>
    <row r="29" spans="1:5">
      <c r="A29" s="30" t="s">
        <v>49</v>
      </c>
      <c r="B29" s="31" t="s">
        <v>50</v>
      </c>
      <c r="C29" s="27">
        <v>352000</v>
      </c>
      <c r="D29" s="27">
        <f>D30</f>
        <v>618748.25</v>
      </c>
      <c r="E29" s="22"/>
    </row>
    <row r="30" spans="1:5">
      <c r="A30" s="30" t="s">
        <v>49</v>
      </c>
      <c r="B30" s="31" t="s">
        <v>51</v>
      </c>
      <c r="C30" s="27">
        <v>352000</v>
      </c>
      <c r="D30" s="27">
        <v>618748.25</v>
      </c>
      <c r="E30" s="22"/>
    </row>
    <row r="31" spans="1:5" ht="30">
      <c r="A31" s="30" t="s">
        <v>52</v>
      </c>
      <c r="B31" s="31" t="s">
        <v>53</v>
      </c>
      <c r="C31" s="27">
        <v>1701800</v>
      </c>
      <c r="D31" s="27">
        <f>D32</f>
        <v>1701800</v>
      </c>
      <c r="E31" s="22"/>
    </row>
    <row r="32" spans="1:5" ht="60">
      <c r="A32" s="30" t="s">
        <v>738</v>
      </c>
      <c r="B32" s="31" t="s">
        <v>54</v>
      </c>
      <c r="C32" s="27">
        <v>1701800</v>
      </c>
      <c r="D32" s="27">
        <v>1701800</v>
      </c>
      <c r="E32" s="22"/>
    </row>
    <row r="33" spans="1:5">
      <c r="A33" s="30" t="s">
        <v>55</v>
      </c>
      <c r="B33" s="31" t="s">
        <v>56</v>
      </c>
      <c r="C33" s="27">
        <v>3180900</v>
      </c>
      <c r="D33" s="27">
        <f>D34+D36</f>
        <v>3185900</v>
      </c>
      <c r="E33" s="22"/>
    </row>
    <row r="34" spans="1:5" ht="45">
      <c r="A34" s="30" t="s">
        <v>57</v>
      </c>
      <c r="B34" s="31" t="s">
        <v>58</v>
      </c>
      <c r="C34" s="27">
        <v>3175900</v>
      </c>
      <c r="D34" s="27">
        <f>D35</f>
        <v>3175900</v>
      </c>
      <c r="E34" s="22"/>
    </row>
    <row r="35" spans="1:5" ht="60">
      <c r="A35" s="30" t="s">
        <v>59</v>
      </c>
      <c r="B35" s="31" t="s">
        <v>60</v>
      </c>
      <c r="C35" s="27">
        <v>3175900</v>
      </c>
      <c r="D35" s="27">
        <v>3175900</v>
      </c>
      <c r="E35" s="22"/>
    </row>
    <row r="36" spans="1:5" ht="45">
      <c r="A36" s="30" t="s">
        <v>61</v>
      </c>
      <c r="B36" s="31" t="s">
        <v>62</v>
      </c>
      <c r="C36" s="27">
        <v>5000</v>
      </c>
      <c r="D36" s="27">
        <v>10000</v>
      </c>
      <c r="E36" s="22"/>
    </row>
    <row r="37" spans="1:5" ht="30">
      <c r="A37" s="30" t="s">
        <v>63</v>
      </c>
      <c r="B37" s="31" t="s">
        <v>64</v>
      </c>
      <c r="C37" s="27">
        <v>5000</v>
      </c>
      <c r="D37" s="27">
        <v>10000</v>
      </c>
      <c r="E37" s="22"/>
    </row>
    <row r="38" spans="1:5" ht="60">
      <c r="A38" s="30" t="s">
        <v>65</v>
      </c>
      <c r="B38" s="31" t="s">
        <v>66</v>
      </c>
      <c r="C38" s="27">
        <v>11239600</v>
      </c>
      <c r="D38" s="27">
        <f>D39+D47</f>
        <v>11298215.609999999</v>
      </c>
      <c r="E38" s="22"/>
    </row>
    <row r="39" spans="1:5" ht="105">
      <c r="A39" s="30" t="s">
        <v>67</v>
      </c>
      <c r="B39" s="31" t="s">
        <v>68</v>
      </c>
      <c r="C39" s="27">
        <v>10104600</v>
      </c>
      <c r="D39" s="27">
        <f>D40+D43+D45</f>
        <v>10163215.609999999</v>
      </c>
      <c r="E39" s="75"/>
    </row>
    <row r="40" spans="1:5" ht="90">
      <c r="A40" s="30" t="s">
        <v>69</v>
      </c>
      <c r="B40" s="31" t="s">
        <v>70</v>
      </c>
      <c r="C40" s="27">
        <v>4668000</v>
      </c>
      <c r="D40" s="27">
        <f>D41+D42</f>
        <v>4668000</v>
      </c>
      <c r="E40" s="22"/>
    </row>
    <row r="41" spans="1:5" ht="120">
      <c r="A41" s="30" t="s">
        <v>71</v>
      </c>
      <c r="B41" s="31" t="s">
        <v>72</v>
      </c>
      <c r="C41" s="27">
        <v>1050000</v>
      </c>
      <c r="D41" s="27">
        <v>1050000</v>
      </c>
      <c r="E41" s="22"/>
    </row>
    <row r="42" spans="1:5" ht="105">
      <c r="A42" s="30" t="s">
        <v>73</v>
      </c>
      <c r="B42" s="31" t="s">
        <v>74</v>
      </c>
      <c r="C42" s="27">
        <v>3618000</v>
      </c>
      <c r="D42" s="27">
        <v>3618000</v>
      </c>
      <c r="E42" s="22"/>
    </row>
    <row r="43" spans="1:5" ht="105">
      <c r="A43" s="30" t="s">
        <v>75</v>
      </c>
      <c r="B43" s="31" t="s">
        <v>76</v>
      </c>
      <c r="C43" s="27">
        <v>62000</v>
      </c>
      <c r="D43" s="27">
        <f>D44</f>
        <v>120615.61</v>
      </c>
      <c r="E43" s="22"/>
    </row>
    <row r="44" spans="1:5" ht="105">
      <c r="A44" s="30" t="s">
        <v>77</v>
      </c>
      <c r="B44" s="31" t="s">
        <v>78</v>
      </c>
      <c r="C44" s="27">
        <v>62000</v>
      </c>
      <c r="D44" s="27">
        <v>120615.61</v>
      </c>
      <c r="E44" s="22"/>
    </row>
    <row r="45" spans="1:5" ht="105">
      <c r="A45" s="30" t="s">
        <v>79</v>
      </c>
      <c r="B45" s="31" t="s">
        <v>80</v>
      </c>
      <c r="C45" s="27">
        <v>5374600</v>
      </c>
      <c r="D45" s="27">
        <f>D46</f>
        <v>5374600</v>
      </c>
      <c r="E45" s="22"/>
    </row>
    <row r="46" spans="1:5" ht="90">
      <c r="A46" s="30" t="s">
        <v>81</v>
      </c>
      <c r="B46" s="31" t="s">
        <v>82</v>
      </c>
      <c r="C46" s="27">
        <v>5374600</v>
      </c>
      <c r="D46" s="27">
        <v>5374600</v>
      </c>
      <c r="E46" s="22"/>
    </row>
    <row r="47" spans="1:5" ht="105">
      <c r="A47" s="30" t="s">
        <v>83</v>
      </c>
      <c r="B47" s="31" t="s">
        <v>84</v>
      </c>
      <c r="C47" s="27">
        <v>1135000</v>
      </c>
      <c r="D47" s="27">
        <f>D48</f>
        <v>1135000</v>
      </c>
      <c r="E47" s="22"/>
    </row>
    <row r="48" spans="1:5" ht="105">
      <c r="A48" s="30" t="s">
        <v>85</v>
      </c>
      <c r="B48" s="31" t="s">
        <v>86</v>
      </c>
      <c r="C48" s="27">
        <v>1135000</v>
      </c>
      <c r="D48" s="27">
        <f>D49</f>
        <v>1135000</v>
      </c>
      <c r="E48" s="22"/>
    </row>
    <row r="49" spans="1:5" ht="105">
      <c r="A49" s="30" t="s">
        <v>87</v>
      </c>
      <c r="B49" s="31" t="s">
        <v>88</v>
      </c>
      <c r="C49" s="27">
        <v>1135000</v>
      </c>
      <c r="D49" s="27">
        <v>1135000</v>
      </c>
      <c r="E49" s="22"/>
    </row>
    <row r="50" spans="1:5" ht="30">
      <c r="A50" s="30" t="s">
        <v>89</v>
      </c>
      <c r="B50" s="31" t="s">
        <v>90</v>
      </c>
      <c r="C50" s="27">
        <v>258200</v>
      </c>
      <c r="D50" s="27">
        <v>639870.65</v>
      </c>
      <c r="E50" s="22"/>
    </row>
    <row r="51" spans="1:5" ht="30">
      <c r="A51" s="30" t="s">
        <v>91</v>
      </c>
      <c r="B51" s="31" t="s">
        <v>92</v>
      </c>
      <c r="C51" s="27">
        <v>258200</v>
      </c>
      <c r="D51" s="27">
        <v>639870.65</v>
      </c>
      <c r="E51" s="22"/>
    </row>
    <row r="52" spans="1:5" ht="45">
      <c r="A52" s="30" t="s">
        <v>93</v>
      </c>
      <c r="B52" s="31" t="s">
        <v>94</v>
      </c>
      <c r="C52" s="27">
        <v>31400</v>
      </c>
      <c r="D52" s="27">
        <v>283553.21999999997</v>
      </c>
      <c r="E52" s="22"/>
    </row>
    <row r="53" spans="1:5" ht="30">
      <c r="A53" s="30" t="s">
        <v>95</v>
      </c>
      <c r="B53" s="31" t="s">
        <v>96</v>
      </c>
      <c r="C53" s="27">
        <v>197400</v>
      </c>
      <c r="D53" s="27">
        <v>345512.57</v>
      </c>
      <c r="E53" s="22"/>
    </row>
    <row r="54" spans="1:5" ht="30">
      <c r="A54" s="30" t="s">
        <v>97</v>
      </c>
      <c r="B54" s="31" t="s">
        <v>98</v>
      </c>
      <c r="C54" s="27">
        <v>29400</v>
      </c>
      <c r="D54" s="27">
        <v>10804.86</v>
      </c>
      <c r="E54" s="22"/>
    </row>
    <row r="55" spans="1:5">
      <c r="A55" s="30" t="s">
        <v>99</v>
      </c>
      <c r="B55" s="31" t="s">
        <v>100</v>
      </c>
      <c r="C55" s="27">
        <v>29400</v>
      </c>
      <c r="D55" s="27">
        <v>10621.86</v>
      </c>
      <c r="E55" s="22"/>
    </row>
    <row r="56" spans="1:5" ht="30">
      <c r="A56" s="30" t="s">
        <v>101</v>
      </c>
      <c r="B56" s="31" t="s">
        <v>102</v>
      </c>
      <c r="C56" s="27" t="s">
        <v>8</v>
      </c>
      <c r="D56" s="27">
        <v>183</v>
      </c>
      <c r="E56" s="22"/>
    </row>
    <row r="57" spans="1:5" ht="45">
      <c r="A57" s="30" t="s">
        <v>103</v>
      </c>
      <c r="B57" s="31" t="s">
        <v>104</v>
      </c>
      <c r="C57" s="27">
        <v>36582800</v>
      </c>
      <c r="D57" s="27">
        <f>D58+D61</f>
        <v>21928806.789999999</v>
      </c>
      <c r="E57" s="22"/>
    </row>
    <row r="58" spans="1:5">
      <c r="A58" s="30" t="s">
        <v>105</v>
      </c>
      <c r="B58" s="31" t="s">
        <v>106</v>
      </c>
      <c r="C58" s="27">
        <v>32828000</v>
      </c>
      <c r="D58" s="27">
        <f>D59</f>
        <v>19232411.09</v>
      </c>
      <c r="E58" s="22"/>
    </row>
    <row r="59" spans="1:5" ht="30">
      <c r="A59" s="30" t="s">
        <v>107</v>
      </c>
      <c r="B59" s="31" t="s">
        <v>108</v>
      </c>
      <c r="C59" s="27">
        <v>32828000</v>
      </c>
      <c r="D59" s="27">
        <f>D60</f>
        <v>19232411.09</v>
      </c>
      <c r="E59" s="22"/>
    </row>
    <row r="60" spans="1:5" ht="45">
      <c r="A60" s="30" t="s">
        <v>109</v>
      </c>
      <c r="B60" s="31" t="s">
        <v>110</v>
      </c>
      <c r="C60" s="27">
        <v>32828000</v>
      </c>
      <c r="D60" s="27">
        <v>19232411.09</v>
      </c>
      <c r="E60" s="22"/>
    </row>
    <row r="61" spans="1:5">
      <c r="A61" s="30" t="s">
        <v>111</v>
      </c>
      <c r="B61" s="31" t="s">
        <v>112</v>
      </c>
      <c r="C61" s="27">
        <v>3754800</v>
      </c>
      <c r="D61" s="27">
        <f>D62</f>
        <v>2696395.7</v>
      </c>
      <c r="E61" s="22"/>
    </row>
    <row r="62" spans="1:5" ht="30">
      <c r="A62" s="30" t="s">
        <v>113</v>
      </c>
      <c r="B62" s="31" t="s">
        <v>114</v>
      </c>
      <c r="C62" s="27">
        <v>3754800</v>
      </c>
      <c r="D62" s="27">
        <f>D63</f>
        <v>2696395.7</v>
      </c>
      <c r="E62" s="22"/>
    </row>
    <row r="63" spans="1:5" ht="30">
      <c r="A63" s="30" t="s">
        <v>115</v>
      </c>
      <c r="B63" s="31" t="s">
        <v>116</v>
      </c>
      <c r="C63" s="27">
        <v>3754800</v>
      </c>
      <c r="D63" s="27">
        <v>2696395.7</v>
      </c>
      <c r="E63" s="22"/>
    </row>
    <row r="64" spans="1:5" ht="30">
      <c r="A64" s="30" t="s">
        <v>117</v>
      </c>
      <c r="B64" s="31" t="s">
        <v>118</v>
      </c>
      <c r="C64" s="27">
        <v>1110000</v>
      </c>
      <c r="D64" s="27">
        <f>D65+D68+D72</f>
        <v>1126509.54</v>
      </c>
      <c r="E64" s="22"/>
    </row>
    <row r="65" spans="1:5" ht="105">
      <c r="A65" s="30" t="s">
        <v>119</v>
      </c>
      <c r="B65" s="31" t="s">
        <v>120</v>
      </c>
      <c r="C65" s="27">
        <v>295000</v>
      </c>
      <c r="D65" s="27">
        <f>D66</f>
        <v>295000</v>
      </c>
      <c r="E65" s="22"/>
    </row>
    <row r="66" spans="1:5" ht="120">
      <c r="A66" s="30" t="s">
        <v>121</v>
      </c>
      <c r="B66" s="31" t="s">
        <v>122</v>
      </c>
      <c r="C66" s="27">
        <v>295000</v>
      </c>
      <c r="D66" s="27">
        <f>D67</f>
        <v>295000</v>
      </c>
      <c r="E66" s="22"/>
    </row>
    <row r="67" spans="1:5" ht="120">
      <c r="A67" s="30" t="s">
        <v>123</v>
      </c>
      <c r="B67" s="31" t="s">
        <v>124</v>
      </c>
      <c r="C67" s="27">
        <v>295000</v>
      </c>
      <c r="D67" s="27">
        <v>295000</v>
      </c>
      <c r="E67" s="22"/>
    </row>
    <row r="68" spans="1:5" ht="45">
      <c r="A68" s="30" t="s">
        <v>125</v>
      </c>
      <c r="B68" s="31" t="s">
        <v>126</v>
      </c>
      <c r="C68" s="27">
        <v>560000</v>
      </c>
      <c r="D68" s="27">
        <f>D69</f>
        <v>560000</v>
      </c>
      <c r="E68" s="22"/>
    </row>
    <row r="69" spans="1:5" ht="45">
      <c r="A69" s="30" t="s">
        <v>127</v>
      </c>
      <c r="B69" s="31" t="s">
        <v>128</v>
      </c>
      <c r="C69" s="27">
        <v>560000</v>
      </c>
      <c r="D69" s="27">
        <f>D70+D71</f>
        <v>560000</v>
      </c>
      <c r="E69" s="22"/>
    </row>
    <row r="70" spans="1:5" ht="75">
      <c r="A70" s="30" t="s">
        <v>129</v>
      </c>
      <c r="B70" s="31" t="s">
        <v>130</v>
      </c>
      <c r="C70" s="27">
        <v>200000</v>
      </c>
      <c r="D70" s="27">
        <v>200000</v>
      </c>
      <c r="E70" s="22"/>
    </row>
    <row r="71" spans="1:5" ht="60">
      <c r="A71" s="30" t="s">
        <v>131</v>
      </c>
      <c r="B71" s="31" t="s">
        <v>132</v>
      </c>
      <c r="C71" s="27">
        <v>360000</v>
      </c>
      <c r="D71" s="27">
        <v>360000</v>
      </c>
      <c r="E71" s="22"/>
    </row>
    <row r="72" spans="1:5" ht="90">
      <c r="A72" s="30" t="s">
        <v>133</v>
      </c>
      <c r="B72" s="31" t="s">
        <v>134</v>
      </c>
      <c r="C72" s="27">
        <v>255000</v>
      </c>
      <c r="D72" s="27">
        <f>D73</f>
        <v>271509.53999999998</v>
      </c>
      <c r="E72" s="22"/>
    </row>
    <row r="73" spans="1:5" ht="90">
      <c r="A73" s="30" t="s">
        <v>135</v>
      </c>
      <c r="B73" s="31" t="s">
        <v>136</v>
      </c>
      <c r="C73" s="27">
        <v>255000</v>
      </c>
      <c r="D73" s="27">
        <f>D74+D75</f>
        <v>271509.53999999998</v>
      </c>
      <c r="E73" s="22"/>
    </row>
    <row r="74" spans="1:5" ht="120">
      <c r="A74" s="30" t="s">
        <v>137</v>
      </c>
      <c r="B74" s="31" t="s">
        <v>138</v>
      </c>
      <c r="C74" s="27">
        <v>105000</v>
      </c>
      <c r="D74" s="27">
        <v>121509.54</v>
      </c>
      <c r="E74" s="22"/>
    </row>
    <row r="75" spans="1:5" ht="105">
      <c r="A75" s="30" t="s">
        <v>139</v>
      </c>
      <c r="B75" s="31" t="s">
        <v>140</v>
      </c>
      <c r="C75" s="27">
        <v>150000</v>
      </c>
      <c r="D75" s="27">
        <v>150000</v>
      </c>
      <c r="E75" s="22"/>
    </row>
    <row r="76" spans="1:5" ht="30">
      <c r="A76" s="30" t="s">
        <v>141</v>
      </c>
      <c r="B76" s="31" t="s">
        <v>142</v>
      </c>
      <c r="C76" s="27">
        <v>146800</v>
      </c>
      <c r="D76" s="27">
        <v>385500.94</v>
      </c>
      <c r="E76" s="22"/>
    </row>
    <row r="77" spans="1:5" ht="45">
      <c r="A77" s="30" t="s">
        <v>143</v>
      </c>
      <c r="B77" s="31" t="s">
        <v>144</v>
      </c>
      <c r="C77" s="27">
        <v>105000</v>
      </c>
      <c r="D77" s="27">
        <v>16696.86</v>
      </c>
      <c r="E77" s="22"/>
    </row>
    <row r="78" spans="1:5" ht="75">
      <c r="A78" s="30" t="s">
        <v>145</v>
      </c>
      <c r="B78" s="31" t="s">
        <v>146</v>
      </c>
      <c r="C78" s="27">
        <v>9200</v>
      </c>
      <c r="D78" s="27">
        <v>1651.34</v>
      </c>
      <c r="E78" s="22"/>
    </row>
    <row r="79" spans="1:5" ht="105">
      <c r="A79" s="30" t="s">
        <v>147</v>
      </c>
      <c r="B79" s="31" t="s">
        <v>148</v>
      </c>
      <c r="C79" s="27">
        <v>9200</v>
      </c>
      <c r="D79" s="27">
        <v>1651.34</v>
      </c>
      <c r="E79" s="22"/>
    </row>
    <row r="80" spans="1:5" ht="105">
      <c r="A80" s="30" t="s">
        <v>149</v>
      </c>
      <c r="B80" s="31" t="s">
        <v>150</v>
      </c>
      <c r="C80" s="27">
        <v>17300</v>
      </c>
      <c r="D80" s="27">
        <v>1250</v>
      </c>
      <c r="E80" s="22"/>
    </row>
    <row r="81" spans="1:5" ht="135">
      <c r="A81" s="30" t="s">
        <v>151</v>
      </c>
      <c r="B81" s="31" t="s">
        <v>152</v>
      </c>
      <c r="C81" s="27">
        <v>17300</v>
      </c>
      <c r="D81" s="27">
        <v>1250</v>
      </c>
      <c r="E81" s="22"/>
    </row>
    <row r="82" spans="1:5" ht="75">
      <c r="A82" s="30" t="s">
        <v>153</v>
      </c>
      <c r="B82" s="31" t="s">
        <v>154</v>
      </c>
      <c r="C82" s="27">
        <v>4500</v>
      </c>
      <c r="D82" s="27" t="s">
        <v>8</v>
      </c>
      <c r="E82" s="22"/>
    </row>
    <row r="83" spans="1:5" ht="105">
      <c r="A83" s="30" t="s">
        <v>155</v>
      </c>
      <c r="B83" s="31" t="s">
        <v>156</v>
      </c>
      <c r="C83" s="27">
        <v>4500</v>
      </c>
      <c r="D83" s="27" t="s">
        <v>8</v>
      </c>
      <c r="E83" s="22"/>
    </row>
    <row r="84" spans="1:5" ht="75">
      <c r="A84" s="30" t="s">
        <v>157</v>
      </c>
      <c r="B84" s="31" t="s">
        <v>158</v>
      </c>
      <c r="C84" s="27">
        <v>34900</v>
      </c>
      <c r="D84" s="27" t="s">
        <v>8</v>
      </c>
      <c r="E84" s="22"/>
    </row>
    <row r="85" spans="1:5" ht="105">
      <c r="A85" s="30" t="s">
        <v>159</v>
      </c>
      <c r="B85" s="31" t="s">
        <v>160</v>
      </c>
      <c r="C85" s="27">
        <v>34900</v>
      </c>
      <c r="D85" s="27" t="s">
        <v>8</v>
      </c>
      <c r="E85" s="22"/>
    </row>
    <row r="86" spans="1:5" ht="90">
      <c r="A86" s="30" t="s">
        <v>161</v>
      </c>
      <c r="B86" s="31" t="s">
        <v>162</v>
      </c>
      <c r="C86" s="27" t="s">
        <v>8</v>
      </c>
      <c r="D86" s="27">
        <v>810</v>
      </c>
      <c r="E86" s="22"/>
    </row>
    <row r="87" spans="1:5" ht="150">
      <c r="A87" s="30" t="s">
        <v>163</v>
      </c>
      <c r="B87" s="31" t="s">
        <v>164</v>
      </c>
      <c r="C87" s="27" t="s">
        <v>8</v>
      </c>
      <c r="D87" s="27">
        <v>810</v>
      </c>
      <c r="E87" s="22"/>
    </row>
    <row r="88" spans="1:5" ht="75">
      <c r="A88" s="30" t="s">
        <v>165</v>
      </c>
      <c r="B88" s="31" t="s">
        <v>166</v>
      </c>
      <c r="C88" s="27">
        <v>5000</v>
      </c>
      <c r="D88" s="27" t="s">
        <v>8</v>
      </c>
      <c r="E88" s="22"/>
    </row>
    <row r="89" spans="1:5" ht="105">
      <c r="A89" s="30" t="s">
        <v>167</v>
      </c>
      <c r="B89" s="31" t="s">
        <v>168</v>
      </c>
      <c r="C89" s="27">
        <v>5000</v>
      </c>
      <c r="D89" s="27" t="s">
        <v>8</v>
      </c>
      <c r="E89" s="22"/>
    </row>
    <row r="90" spans="1:5" ht="90">
      <c r="A90" s="30" t="s">
        <v>169</v>
      </c>
      <c r="B90" s="31" t="s">
        <v>170</v>
      </c>
      <c r="C90" s="27">
        <v>34100</v>
      </c>
      <c r="D90" s="27">
        <v>12985.52</v>
      </c>
      <c r="E90" s="22"/>
    </row>
    <row r="91" spans="1:5" ht="120">
      <c r="A91" s="30" t="s">
        <v>171</v>
      </c>
      <c r="B91" s="31" t="s">
        <v>172</v>
      </c>
      <c r="C91" s="27">
        <v>34100</v>
      </c>
      <c r="D91" s="27">
        <v>12985.52</v>
      </c>
      <c r="E91" s="22"/>
    </row>
    <row r="92" spans="1:5" ht="45">
      <c r="A92" s="30" t="s">
        <v>173</v>
      </c>
      <c r="B92" s="31" t="s">
        <v>174</v>
      </c>
      <c r="C92" s="27">
        <v>7000</v>
      </c>
      <c r="D92" s="27" t="s">
        <v>8</v>
      </c>
      <c r="E92" s="22"/>
    </row>
    <row r="93" spans="1:5" ht="60">
      <c r="A93" s="30" t="s">
        <v>175</v>
      </c>
      <c r="B93" s="31" t="s">
        <v>176</v>
      </c>
      <c r="C93" s="27">
        <v>7000</v>
      </c>
      <c r="D93" s="27" t="s">
        <v>8</v>
      </c>
      <c r="E93" s="22"/>
    </row>
    <row r="94" spans="1:5" ht="135">
      <c r="A94" s="30" t="s">
        <v>177</v>
      </c>
      <c r="B94" s="31" t="s">
        <v>178</v>
      </c>
      <c r="C94" s="27">
        <v>30000</v>
      </c>
      <c r="D94" s="27">
        <v>127356.73</v>
      </c>
      <c r="E94" s="22"/>
    </row>
    <row r="95" spans="1:5" ht="75">
      <c r="A95" s="30" t="s">
        <v>179</v>
      </c>
      <c r="B95" s="31" t="s">
        <v>180</v>
      </c>
      <c r="C95" s="27" t="s">
        <v>8</v>
      </c>
      <c r="D95" s="27">
        <v>127356.73</v>
      </c>
      <c r="E95" s="22"/>
    </row>
    <row r="96" spans="1:5" ht="90">
      <c r="A96" s="30" t="s">
        <v>181</v>
      </c>
      <c r="B96" s="31" t="s">
        <v>182</v>
      </c>
      <c r="C96" s="27" t="s">
        <v>8</v>
      </c>
      <c r="D96" s="27">
        <v>127356.73</v>
      </c>
      <c r="E96" s="22"/>
    </row>
    <row r="97" spans="1:5" ht="105">
      <c r="A97" s="30" t="s">
        <v>183</v>
      </c>
      <c r="B97" s="31" t="s">
        <v>184</v>
      </c>
      <c r="C97" s="27">
        <v>30000</v>
      </c>
      <c r="D97" s="27" t="s">
        <v>8</v>
      </c>
      <c r="E97" s="22"/>
    </row>
    <row r="98" spans="1:5" ht="90">
      <c r="A98" s="30" t="s">
        <v>185</v>
      </c>
      <c r="B98" s="31" t="s">
        <v>186</v>
      </c>
      <c r="C98" s="27">
        <v>30000</v>
      </c>
      <c r="D98" s="27" t="s">
        <v>8</v>
      </c>
      <c r="E98" s="22"/>
    </row>
    <row r="99" spans="1:5" ht="30">
      <c r="A99" s="30" t="s">
        <v>187</v>
      </c>
      <c r="B99" s="31" t="s">
        <v>188</v>
      </c>
      <c r="C99" s="27">
        <v>4800</v>
      </c>
      <c r="D99" s="27">
        <v>238532.06</v>
      </c>
      <c r="E99" s="22"/>
    </row>
    <row r="100" spans="1:5" ht="120">
      <c r="A100" s="30" t="s">
        <v>189</v>
      </c>
      <c r="B100" s="31" t="s">
        <v>190</v>
      </c>
      <c r="C100" s="27">
        <v>4800</v>
      </c>
      <c r="D100" s="27" t="s">
        <v>8</v>
      </c>
      <c r="E100" s="22"/>
    </row>
    <row r="101" spans="1:5" ht="90">
      <c r="A101" s="30" t="s">
        <v>191</v>
      </c>
      <c r="B101" s="31" t="s">
        <v>192</v>
      </c>
      <c r="C101" s="27">
        <v>4800</v>
      </c>
      <c r="D101" s="27" t="s">
        <v>8</v>
      </c>
      <c r="E101" s="22"/>
    </row>
    <row r="102" spans="1:5" ht="90">
      <c r="A102" s="30" t="s">
        <v>193</v>
      </c>
      <c r="B102" s="31" t="s">
        <v>194</v>
      </c>
      <c r="C102" s="27" t="s">
        <v>8</v>
      </c>
      <c r="D102" s="27">
        <v>238532.06</v>
      </c>
      <c r="E102" s="22"/>
    </row>
    <row r="103" spans="1:5" ht="90">
      <c r="A103" s="30" t="s">
        <v>195</v>
      </c>
      <c r="B103" s="31" t="s">
        <v>196</v>
      </c>
      <c r="C103" s="27" t="s">
        <v>8</v>
      </c>
      <c r="D103" s="27">
        <v>237019.56</v>
      </c>
      <c r="E103" s="22"/>
    </row>
    <row r="104" spans="1:5" ht="90">
      <c r="A104" s="30" t="s">
        <v>197</v>
      </c>
      <c r="B104" s="31" t="s">
        <v>198</v>
      </c>
      <c r="C104" s="27" t="s">
        <v>8</v>
      </c>
      <c r="D104" s="27">
        <v>1512.5</v>
      </c>
      <c r="E104" s="22"/>
    </row>
    <row r="105" spans="1:5" ht="30">
      <c r="A105" s="30" t="s">
        <v>199</v>
      </c>
      <c r="B105" s="31" t="s">
        <v>200</v>
      </c>
      <c r="C105" s="27" t="s">
        <v>8</v>
      </c>
      <c r="D105" s="27">
        <v>2915.29</v>
      </c>
      <c r="E105" s="22"/>
    </row>
    <row r="106" spans="1:5" ht="150">
      <c r="A106" s="30" t="s">
        <v>201</v>
      </c>
      <c r="B106" s="31" t="s">
        <v>202</v>
      </c>
      <c r="C106" s="27" t="s">
        <v>8</v>
      </c>
      <c r="D106" s="27">
        <v>2915.29</v>
      </c>
      <c r="E106" s="22"/>
    </row>
    <row r="107" spans="1:5">
      <c r="A107" s="30" t="s">
        <v>203</v>
      </c>
      <c r="B107" s="31" t="s">
        <v>204</v>
      </c>
      <c r="C107" s="27">
        <v>8000</v>
      </c>
      <c r="D107" s="27">
        <v>118567</v>
      </c>
      <c r="E107" s="22"/>
    </row>
    <row r="108" spans="1:5">
      <c r="A108" s="30" t="s">
        <v>205</v>
      </c>
      <c r="B108" s="31" t="s">
        <v>206</v>
      </c>
      <c r="C108" s="27">
        <v>8000</v>
      </c>
      <c r="D108" s="27">
        <v>118567</v>
      </c>
      <c r="E108" s="22"/>
    </row>
    <row r="109" spans="1:5" ht="30">
      <c r="A109" s="30" t="s">
        <v>207</v>
      </c>
      <c r="B109" s="31" t="s">
        <v>208</v>
      </c>
      <c r="C109" s="27">
        <v>8000</v>
      </c>
      <c r="D109" s="27">
        <v>118567</v>
      </c>
      <c r="E109" s="22"/>
    </row>
    <row r="110" spans="1:5">
      <c r="A110" s="30" t="s">
        <v>209</v>
      </c>
      <c r="B110" s="31" t="s">
        <v>210</v>
      </c>
      <c r="C110" s="27">
        <v>594357993.92999995</v>
      </c>
      <c r="D110" s="27">
        <f>D111+D162</f>
        <v>570435026.65999997</v>
      </c>
      <c r="E110" s="22"/>
    </row>
    <row r="111" spans="1:5" ht="45">
      <c r="A111" s="30" t="s">
        <v>211</v>
      </c>
      <c r="B111" s="31" t="s">
        <v>212</v>
      </c>
      <c r="C111" s="27">
        <v>600652933.63999999</v>
      </c>
      <c r="D111" s="27">
        <f>D112+D117+D142+D151</f>
        <v>577472238.65999997</v>
      </c>
      <c r="E111" s="22"/>
    </row>
    <row r="112" spans="1:5" ht="30">
      <c r="A112" s="30" t="s">
        <v>213</v>
      </c>
      <c r="B112" s="31" t="s">
        <v>214</v>
      </c>
      <c r="C112" s="27">
        <v>180152087</v>
      </c>
      <c r="D112" s="27">
        <f>D113+D115</f>
        <v>180152087</v>
      </c>
      <c r="E112" s="22"/>
    </row>
    <row r="113" spans="1:5" ht="30">
      <c r="A113" s="30" t="s">
        <v>215</v>
      </c>
      <c r="B113" s="31" t="s">
        <v>216</v>
      </c>
      <c r="C113" s="27">
        <v>149010500</v>
      </c>
      <c r="D113" s="27">
        <f>D114</f>
        <v>149010500</v>
      </c>
      <c r="E113" s="22"/>
    </row>
    <row r="114" spans="1:5" ht="45">
      <c r="A114" s="30" t="s">
        <v>217</v>
      </c>
      <c r="B114" s="31" t="s">
        <v>218</v>
      </c>
      <c r="C114" s="27">
        <v>149010500</v>
      </c>
      <c r="D114" s="27">
        <v>149010500</v>
      </c>
      <c r="E114" s="22"/>
    </row>
    <row r="115" spans="1:5" ht="30">
      <c r="A115" s="30" t="s">
        <v>219</v>
      </c>
      <c r="B115" s="31" t="s">
        <v>220</v>
      </c>
      <c r="C115" s="27">
        <v>31141587</v>
      </c>
      <c r="D115" s="27">
        <f>D116</f>
        <v>31141587</v>
      </c>
      <c r="E115" s="22"/>
    </row>
    <row r="116" spans="1:5" ht="45">
      <c r="A116" s="30" t="s">
        <v>221</v>
      </c>
      <c r="B116" s="31" t="s">
        <v>222</v>
      </c>
      <c r="C116" s="27">
        <v>31141587</v>
      </c>
      <c r="D116" s="27">
        <v>31141587</v>
      </c>
      <c r="E116" s="22"/>
    </row>
    <row r="117" spans="1:5" ht="45">
      <c r="A117" s="30" t="s">
        <v>223</v>
      </c>
      <c r="B117" s="31" t="s">
        <v>224</v>
      </c>
      <c r="C117" s="27">
        <v>128956839.01000001</v>
      </c>
      <c r="D117" s="27">
        <f>D118+D120+D122+D124+D126+D128+D130+D134+D136+D138+D140</f>
        <v>115577868.77</v>
      </c>
      <c r="E117" s="22"/>
    </row>
    <row r="118" spans="1:5" ht="45">
      <c r="A118" s="30" t="s">
        <v>225</v>
      </c>
      <c r="B118" s="31" t="s">
        <v>226</v>
      </c>
      <c r="C118" s="27">
        <v>18834250</v>
      </c>
      <c r="D118" s="27">
        <f>D119</f>
        <v>8808350</v>
      </c>
      <c r="E118" s="22"/>
    </row>
    <row r="119" spans="1:5" ht="45">
      <c r="A119" s="30" t="s">
        <v>227</v>
      </c>
      <c r="B119" s="31" t="s">
        <v>228</v>
      </c>
      <c r="C119" s="27">
        <v>18834250</v>
      </c>
      <c r="D119" s="27">
        <v>8808350</v>
      </c>
      <c r="E119" s="22"/>
    </row>
    <row r="120" spans="1:5" ht="105">
      <c r="A120" s="30" t="s">
        <v>229</v>
      </c>
      <c r="B120" s="31" t="s">
        <v>230</v>
      </c>
      <c r="C120" s="27">
        <v>5830631.7199999997</v>
      </c>
      <c r="D120" s="27">
        <f>D121</f>
        <v>5830631.7199999997</v>
      </c>
      <c r="E120" s="22"/>
    </row>
    <row r="121" spans="1:5" ht="105">
      <c r="A121" s="30" t="s">
        <v>231</v>
      </c>
      <c r="B121" s="31" t="s">
        <v>232</v>
      </c>
      <c r="C121" s="27">
        <v>5830631.7199999997</v>
      </c>
      <c r="D121" s="27">
        <v>5830631.7199999997</v>
      </c>
      <c r="E121" s="22"/>
    </row>
    <row r="122" spans="1:5" ht="150">
      <c r="A122" s="30" t="s">
        <v>233</v>
      </c>
      <c r="B122" s="31" t="s">
        <v>234</v>
      </c>
      <c r="C122" s="27">
        <v>6322136</v>
      </c>
      <c r="D122" s="27">
        <f>D123</f>
        <v>3993363.44</v>
      </c>
      <c r="E122" s="22"/>
    </row>
    <row r="123" spans="1:5" ht="150">
      <c r="A123" s="30" t="s">
        <v>235</v>
      </c>
      <c r="B123" s="31" t="s">
        <v>236</v>
      </c>
      <c r="C123" s="27">
        <v>6322136</v>
      </c>
      <c r="D123" s="27">
        <v>3993363.44</v>
      </c>
      <c r="E123" s="22"/>
    </row>
    <row r="124" spans="1:5" ht="120">
      <c r="A124" s="30" t="s">
        <v>237</v>
      </c>
      <c r="B124" s="31" t="s">
        <v>238</v>
      </c>
      <c r="C124" s="27">
        <v>63860</v>
      </c>
      <c r="D124" s="27">
        <f>D125</f>
        <v>40337</v>
      </c>
      <c r="E124" s="22"/>
    </row>
    <row r="125" spans="1:5" ht="105">
      <c r="A125" s="30" t="s">
        <v>239</v>
      </c>
      <c r="B125" s="31" t="s">
        <v>240</v>
      </c>
      <c r="C125" s="27">
        <v>63860</v>
      </c>
      <c r="D125" s="27">
        <v>40337</v>
      </c>
      <c r="E125" s="22"/>
    </row>
    <row r="126" spans="1:5" ht="105">
      <c r="A126" s="30" t="s">
        <v>241</v>
      </c>
      <c r="B126" s="31" t="s">
        <v>242</v>
      </c>
      <c r="C126" s="27">
        <v>2234117.36</v>
      </c>
      <c r="D126" s="27">
        <f>D127</f>
        <v>2234117.36</v>
      </c>
      <c r="E126" s="22"/>
    </row>
    <row r="127" spans="1:5" ht="120">
      <c r="A127" s="30" t="s">
        <v>243</v>
      </c>
      <c r="B127" s="31" t="s">
        <v>244</v>
      </c>
      <c r="C127" s="27">
        <v>2234117.36</v>
      </c>
      <c r="D127" s="27">
        <v>2234117.36</v>
      </c>
      <c r="E127" s="22"/>
    </row>
    <row r="128" spans="1:5" ht="75">
      <c r="A128" s="30" t="s">
        <v>245</v>
      </c>
      <c r="B128" s="31" t="s">
        <v>246</v>
      </c>
      <c r="C128" s="27">
        <v>4518345.82</v>
      </c>
      <c r="D128" s="27">
        <f>D129</f>
        <v>4518345.82</v>
      </c>
      <c r="E128" s="22"/>
    </row>
    <row r="129" spans="1:5" ht="75">
      <c r="A129" s="30" t="s">
        <v>247</v>
      </c>
      <c r="B129" s="31" t="s">
        <v>248</v>
      </c>
      <c r="C129" s="27">
        <v>4518345.82</v>
      </c>
      <c r="D129" s="27">
        <v>4518345.82</v>
      </c>
      <c r="E129" s="22"/>
    </row>
    <row r="130" spans="1:5" ht="75">
      <c r="A130" s="30" t="s">
        <v>249</v>
      </c>
      <c r="B130" s="31" t="s">
        <v>250</v>
      </c>
      <c r="C130" s="27">
        <v>5870826.0199999996</v>
      </c>
      <c r="D130" s="27">
        <f>D131</f>
        <v>5870826.0199999996</v>
      </c>
      <c r="E130" s="22"/>
    </row>
    <row r="131" spans="1:5" ht="75">
      <c r="A131" s="30" t="s">
        <v>251</v>
      </c>
      <c r="B131" s="31" t="s">
        <v>252</v>
      </c>
      <c r="C131" s="27">
        <v>5870826.0199999996</v>
      </c>
      <c r="D131" s="27">
        <v>5870826.0199999996</v>
      </c>
      <c r="E131" s="22"/>
    </row>
    <row r="132" spans="1:5" ht="60">
      <c r="A132" s="30" t="s">
        <v>253</v>
      </c>
      <c r="B132" s="31" t="s">
        <v>254</v>
      </c>
      <c r="C132" s="27">
        <v>636513</v>
      </c>
      <c r="D132" s="27">
        <v>636513</v>
      </c>
      <c r="E132" s="22"/>
    </row>
    <row r="133" spans="1:5" ht="75">
      <c r="A133" s="30" t="s">
        <v>255</v>
      </c>
      <c r="B133" s="31" t="s">
        <v>256</v>
      </c>
      <c r="C133" s="27">
        <v>636513</v>
      </c>
      <c r="D133" s="27">
        <v>636513</v>
      </c>
      <c r="E133" s="22"/>
    </row>
    <row r="134" spans="1:5" ht="45">
      <c r="A134" s="30" t="s">
        <v>257</v>
      </c>
      <c r="B134" s="31" t="s">
        <v>258</v>
      </c>
      <c r="C134" s="27">
        <v>2862056.09</v>
      </c>
      <c r="D134" s="27">
        <v>2497794.41</v>
      </c>
      <c r="E134" s="22"/>
    </row>
    <row r="135" spans="1:5" ht="45">
      <c r="A135" s="30" t="s">
        <v>259</v>
      </c>
      <c r="B135" s="31" t="s">
        <v>260</v>
      </c>
      <c r="C135" s="27">
        <v>2862056.09</v>
      </c>
      <c r="D135" s="27">
        <v>2497794.41</v>
      </c>
      <c r="E135" s="22"/>
    </row>
    <row r="136" spans="1:5" ht="30">
      <c r="A136" s="30" t="s">
        <v>261</v>
      </c>
      <c r="B136" s="31" t="s">
        <v>262</v>
      </c>
      <c r="C136" s="27">
        <v>250047.44</v>
      </c>
      <c r="D136" s="27">
        <v>250047.44</v>
      </c>
      <c r="E136" s="22"/>
    </row>
    <row r="137" spans="1:5" ht="30">
      <c r="A137" s="30" t="s">
        <v>263</v>
      </c>
      <c r="B137" s="31" t="s">
        <v>264</v>
      </c>
      <c r="C137" s="27">
        <v>250047.44</v>
      </c>
      <c r="D137" s="27">
        <v>250047.44</v>
      </c>
      <c r="E137" s="22"/>
    </row>
    <row r="138" spans="1:5" ht="60">
      <c r="A138" s="30" t="s">
        <v>265</v>
      </c>
      <c r="B138" s="31" t="s">
        <v>266</v>
      </c>
      <c r="C138" s="27">
        <v>53808879.979999997</v>
      </c>
      <c r="D138" s="27">
        <f>D139</f>
        <v>53808879.979999997</v>
      </c>
      <c r="E138" s="22"/>
    </row>
    <row r="139" spans="1:5" ht="60">
      <c r="A139" s="30" t="s">
        <v>267</v>
      </c>
      <c r="B139" s="31" t="s">
        <v>268</v>
      </c>
      <c r="C139" s="27">
        <v>53808879.979999997</v>
      </c>
      <c r="D139" s="27">
        <v>53808879.979999997</v>
      </c>
      <c r="E139" s="22"/>
    </row>
    <row r="140" spans="1:5">
      <c r="A140" s="30" t="s">
        <v>269</v>
      </c>
      <c r="B140" s="31" t="s">
        <v>270</v>
      </c>
      <c r="C140" s="27">
        <v>27725175.579999998</v>
      </c>
      <c r="D140" s="27">
        <f>D141</f>
        <v>27725175.579999998</v>
      </c>
      <c r="E140" s="22"/>
    </row>
    <row r="141" spans="1:5" ht="30">
      <c r="A141" s="30" t="s">
        <v>271</v>
      </c>
      <c r="B141" s="31" t="s">
        <v>272</v>
      </c>
      <c r="C141" s="27">
        <v>27725175.579999998</v>
      </c>
      <c r="D141" s="27">
        <v>27725175.579999998</v>
      </c>
      <c r="E141" s="22"/>
    </row>
    <row r="142" spans="1:5" ht="30">
      <c r="A142" s="30" t="s">
        <v>273</v>
      </c>
      <c r="B142" s="31" t="s">
        <v>274</v>
      </c>
      <c r="C142" s="27">
        <v>200828994.08000001</v>
      </c>
      <c r="D142" s="27">
        <f>D143+D145+D147+D149</f>
        <v>200805425.47999999</v>
      </c>
      <c r="E142" s="22"/>
    </row>
    <row r="143" spans="1:5" ht="45">
      <c r="A143" s="30" t="s">
        <v>275</v>
      </c>
      <c r="B143" s="31" t="s">
        <v>276</v>
      </c>
      <c r="C143" s="27">
        <v>5319855.58</v>
      </c>
      <c r="D143" s="27">
        <f>D144</f>
        <v>5319855.58</v>
      </c>
      <c r="E143" s="22"/>
    </row>
    <row r="144" spans="1:5" ht="45">
      <c r="A144" s="30" t="s">
        <v>277</v>
      </c>
      <c r="B144" s="31" t="s">
        <v>278</v>
      </c>
      <c r="C144" s="27">
        <v>5319855.58</v>
      </c>
      <c r="D144" s="27">
        <v>5319855.58</v>
      </c>
      <c r="E144" s="22"/>
    </row>
    <row r="145" spans="1:5" ht="90">
      <c r="A145" s="30" t="s">
        <v>279</v>
      </c>
      <c r="B145" s="31" t="s">
        <v>280</v>
      </c>
      <c r="C145" s="27">
        <v>2146914</v>
      </c>
      <c r="D145" s="27">
        <f>D146</f>
        <v>2146914</v>
      </c>
      <c r="E145" s="22"/>
    </row>
    <row r="146" spans="1:5" ht="75">
      <c r="A146" s="30" t="s">
        <v>281</v>
      </c>
      <c r="B146" s="31" t="s">
        <v>282</v>
      </c>
      <c r="C146" s="27">
        <v>2146914</v>
      </c>
      <c r="D146" s="27">
        <v>2146914</v>
      </c>
      <c r="E146" s="22"/>
    </row>
    <row r="147" spans="1:5" ht="75">
      <c r="A147" s="30" t="s">
        <v>283</v>
      </c>
      <c r="B147" s="31" t="s">
        <v>284</v>
      </c>
      <c r="C147" s="27">
        <v>26667</v>
      </c>
      <c r="D147" s="27">
        <f>D148</f>
        <v>3098.4</v>
      </c>
      <c r="E147" s="22"/>
    </row>
    <row r="148" spans="1:5" ht="75">
      <c r="A148" s="30" t="s">
        <v>285</v>
      </c>
      <c r="B148" s="31" t="s">
        <v>286</v>
      </c>
      <c r="C148" s="27">
        <v>26667</v>
      </c>
      <c r="D148" s="27">
        <v>3098.4</v>
      </c>
      <c r="E148" s="22"/>
    </row>
    <row r="149" spans="1:5">
      <c r="A149" s="30" t="s">
        <v>287</v>
      </c>
      <c r="B149" s="31" t="s">
        <v>288</v>
      </c>
      <c r="C149" s="27">
        <v>193335557.5</v>
      </c>
      <c r="D149" s="27">
        <f>D150</f>
        <v>193335557.5</v>
      </c>
      <c r="E149" s="22"/>
    </row>
    <row r="150" spans="1:5" ht="30">
      <c r="A150" s="30" t="s">
        <v>289</v>
      </c>
      <c r="B150" s="31" t="s">
        <v>290</v>
      </c>
      <c r="C150" s="27">
        <v>193335557.5</v>
      </c>
      <c r="D150" s="27">
        <v>193335557.5</v>
      </c>
      <c r="E150" s="22"/>
    </row>
    <row r="151" spans="1:5">
      <c r="A151" s="30" t="s">
        <v>291</v>
      </c>
      <c r="B151" s="31" t="s">
        <v>292</v>
      </c>
      <c r="C151" s="27">
        <v>90715013.549999997</v>
      </c>
      <c r="D151" s="27">
        <f>D152+D154+D156</f>
        <v>80936857.409999996</v>
      </c>
      <c r="E151" s="22"/>
    </row>
    <row r="152" spans="1:5" ht="75">
      <c r="A152" s="30" t="s">
        <v>293</v>
      </c>
      <c r="B152" s="31" t="s">
        <v>294</v>
      </c>
      <c r="C152" s="27">
        <v>15383200</v>
      </c>
      <c r="D152" s="27">
        <f>D153</f>
        <v>15383200</v>
      </c>
      <c r="E152" s="22"/>
    </row>
    <row r="153" spans="1:5" ht="75">
      <c r="A153" s="30" t="s">
        <v>295</v>
      </c>
      <c r="B153" s="31" t="s">
        <v>296</v>
      </c>
      <c r="C153" s="27">
        <v>15383200</v>
      </c>
      <c r="D153" s="27">
        <v>15383200</v>
      </c>
      <c r="E153" s="22"/>
    </row>
    <row r="154" spans="1:5" ht="75">
      <c r="A154" s="30" t="s">
        <v>297</v>
      </c>
      <c r="B154" s="31" t="s">
        <v>298</v>
      </c>
      <c r="C154" s="27">
        <v>3593520</v>
      </c>
      <c r="D154" s="27">
        <f>D155</f>
        <v>3593520</v>
      </c>
      <c r="E154" s="22"/>
    </row>
    <row r="155" spans="1:5" ht="90">
      <c r="A155" s="30" t="s">
        <v>299</v>
      </c>
      <c r="B155" s="31" t="s">
        <v>300</v>
      </c>
      <c r="C155" s="27">
        <v>3593520</v>
      </c>
      <c r="D155" s="27">
        <v>3593520</v>
      </c>
      <c r="E155" s="22"/>
    </row>
    <row r="156" spans="1:5" ht="30">
      <c r="A156" s="30" t="s">
        <v>301</v>
      </c>
      <c r="B156" s="31" t="s">
        <v>302</v>
      </c>
      <c r="C156" s="27">
        <v>71738293.549999997</v>
      </c>
      <c r="D156" s="27">
        <f>D157</f>
        <v>61960137.409999996</v>
      </c>
      <c r="E156" s="22"/>
    </row>
    <row r="157" spans="1:5" ht="45">
      <c r="A157" s="30" t="s">
        <v>303</v>
      </c>
      <c r="B157" s="31" t="s">
        <v>304</v>
      </c>
      <c r="C157" s="27">
        <v>71738293.549999997</v>
      </c>
      <c r="D157" s="27">
        <f>71738293.55-651737.14-9126419</f>
        <v>61960137.409999996</v>
      </c>
      <c r="E157" s="22"/>
    </row>
    <row r="158" spans="1:5" ht="90">
      <c r="A158" s="30" t="s">
        <v>305</v>
      </c>
      <c r="B158" s="31" t="s">
        <v>306</v>
      </c>
      <c r="C158" s="27">
        <v>742272.29</v>
      </c>
      <c r="D158" s="27">
        <v>742272.29</v>
      </c>
      <c r="E158" s="22"/>
    </row>
    <row r="159" spans="1:5" ht="105">
      <c r="A159" s="30" t="s">
        <v>307</v>
      </c>
      <c r="B159" s="31" t="s">
        <v>308</v>
      </c>
      <c r="C159" s="27">
        <v>742272.29</v>
      </c>
      <c r="D159" s="27">
        <v>742272.29</v>
      </c>
      <c r="E159" s="22"/>
    </row>
    <row r="160" spans="1:5" ht="105">
      <c r="A160" s="30" t="s">
        <v>309</v>
      </c>
      <c r="B160" s="31" t="s">
        <v>310</v>
      </c>
      <c r="C160" s="27">
        <v>742272.29</v>
      </c>
      <c r="D160" s="27">
        <v>742272.29</v>
      </c>
      <c r="E160" s="22"/>
    </row>
    <row r="161" spans="1:5" ht="75">
      <c r="A161" s="30" t="s">
        <v>311</v>
      </c>
      <c r="B161" s="31" t="s">
        <v>312</v>
      </c>
      <c r="C161" s="27">
        <v>742272.29</v>
      </c>
      <c r="D161" s="27">
        <v>742272.29</v>
      </c>
      <c r="E161" s="22"/>
    </row>
    <row r="162" spans="1:5" ht="60">
      <c r="A162" s="30" t="s">
        <v>313</v>
      </c>
      <c r="B162" s="31" t="s">
        <v>314</v>
      </c>
      <c r="C162" s="27">
        <v>-7037212</v>
      </c>
      <c r="D162" s="27">
        <v>-7037212</v>
      </c>
      <c r="E162" s="22"/>
    </row>
    <row r="163" spans="1:5" ht="60">
      <c r="A163" s="30" t="s">
        <v>315</v>
      </c>
      <c r="B163" s="31" t="s">
        <v>316</v>
      </c>
      <c r="C163" s="27">
        <v>-7037212</v>
      </c>
      <c r="D163" s="27">
        <v>-7037212</v>
      </c>
      <c r="E163" s="22"/>
    </row>
    <row r="164" spans="1:5" ht="60">
      <c r="A164" s="30" t="s">
        <v>317</v>
      </c>
      <c r="B164" s="31" t="s">
        <v>318</v>
      </c>
      <c r="C164" s="27">
        <v>-7037212</v>
      </c>
      <c r="D164" s="27">
        <v>-7037212</v>
      </c>
      <c r="E164" s="22"/>
    </row>
    <row r="165" spans="1:5" ht="12.95" customHeight="1">
      <c r="A165" s="66"/>
      <c r="B165" s="67"/>
      <c r="C165" s="67"/>
      <c r="D165" s="67"/>
      <c r="E165" s="4"/>
    </row>
    <row r="166" spans="1:5" ht="12.95" customHeight="1">
      <c r="A166" s="66"/>
      <c r="B166" s="66"/>
      <c r="C166" s="68"/>
      <c r="D166" s="68"/>
      <c r="E166" s="4"/>
    </row>
    <row r="167" spans="1:5">
      <c r="A167" s="69"/>
      <c r="B167" s="69"/>
      <c r="C167" s="69"/>
      <c r="D167" s="69"/>
    </row>
  </sheetData>
  <mergeCells count="7">
    <mergeCell ref="A2:D2"/>
    <mergeCell ref="A4:D4"/>
    <mergeCell ref="C5:C6"/>
    <mergeCell ref="A5:A6"/>
    <mergeCell ref="B5:B6"/>
    <mergeCell ref="A3:D3"/>
    <mergeCell ref="D5:D6"/>
  </mergeCells>
  <pageMargins left="0.78740157480314965" right="0.39370078740157483" top="0.59055118110236227" bottom="0.39370078740157483" header="0" footer="0"/>
  <pageSetup paperSize="9" scale="85" fitToWidth="2" fitToHeight="0" orientation="portrait" r:id="rId1"/>
  <headerFooter differentFirst="1">
    <oddFooter>&amp;R&amp;P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316"/>
  <sheetViews>
    <sheetView view="pageBreakPreview" topLeftCell="A304" zoomScaleSheetLayoutView="100" workbookViewId="0">
      <selection activeCell="D315" sqref="D315"/>
    </sheetView>
  </sheetViews>
  <sheetFormatPr defaultRowHeight="15"/>
  <cols>
    <col min="1" max="1" width="53.85546875" style="1" customWidth="1"/>
    <col min="2" max="2" width="24.7109375" style="1" customWidth="1"/>
    <col min="3" max="3" width="16.42578125" style="1" customWidth="1"/>
    <col min="4" max="4" width="14.7109375" style="1" customWidth="1"/>
    <col min="5" max="5" width="9.7109375" style="1" customWidth="1"/>
    <col min="6" max="16384" width="9.140625" style="1"/>
  </cols>
  <sheetData>
    <row r="1" spans="1:5" ht="7.5" customHeight="1">
      <c r="A1" s="10"/>
      <c r="B1" s="12"/>
      <c r="C1" s="12"/>
      <c r="D1" s="4"/>
      <c r="E1" s="4"/>
    </row>
    <row r="2" spans="1:5" ht="14.1" customHeight="1">
      <c r="A2" s="33" t="s">
        <v>319</v>
      </c>
      <c r="B2" s="33"/>
      <c r="C2" s="33"/>
      <c r="D2" s="33"/>
      <c r="E2" s="4"/>
    </row>
    <row r="3" spans="1:5" ht="12.95" customHeight="1">
      <c r="A3" s="13"/>
      <c r="B3" s="13"/>
      <c r="C3" s="14"/>
      <c r="D3" s="16"/>
      <c r="E3" s="4"/>
    </row>
    <row r="4" spans="1:5" ht="11.45" customHeight="1">
      <c r="A4" s="34" t="s">
        <v>4</v>
      </c>
      <c r="B4" s="34" t="s">
        <v>320</v>
      </c>
      <c r="C4" s="35" t="s">
        <v>3</v>
      </c>
      <c r="D4" s="35" t="s">
        <v>739</v>
      </c>
      <c r="E4" s="5"/>
    </row>
    <row r="5" spans="1:5" ht="103.5" customHeight="1" thickBot="1">
      <c r="A5" s="36"/>
      <c r="B5" s="36"/>
      <c r="C5" s="37"/>
      <c r="D5" s="37"/>
      <c r="E5" s="5"/>
    </row>
    <row r="6" spans="1:5" ht="30" customHeight="1">
      <c r="A6" s="38" t="s">
        <v>321</v>
      </c>
      <c r="B6" s="39" t="s">
        <v>7</v>
      </c>
      <c r="C6" s="40">
        <v>758569119.50999999</v>
      </c>
      <c r="D6" s="40">
        <f>D8+D66+D95+D124+D221+D252+D288+D308</f>
        <v>703536721.94000006</v>
      </c>
      <c r="E6" s="6"/>
    </row>
    <row r="7" spans="1:5" ht="14.25" customHeight="1">
      <c r="A7" s="41" t="s">
        <v>9</v>
      </c>
      <c r="B7" s="42"/>
      <c r="C7" s="42"/>
      <c r="D7" s="42"/>
      <c r="E7" s="6"/>
    </row>
    <row r="8" spans="1:5">
      <c r="A8" s="47" t="s">
        <v>322</v>
      </c>
      <c r="B8" s="42" t="s">
        <v>323</v>
      </c>
      <c r="C8" s="43">
        <v>92696584.430000007</v>
      </c>
      <c r="D8" s="43">
        <f>D9+D14+D24+D38+D41+D44</f>
        <v>88731731.469999999</v>
      </c>
      <c r="E8" s="6"/>
    </row>
    <row r="9" spans="1:5" ht="39" customHeight="1">
      <c r="A9" s="47" t="s">
        <v>324</v>
      </c>
      <c r="B9" s="42" t="s">
        <v>325</v>
      </c>
      <c r="C9" s="43">
        <v>1748541</v>
      </c>
      <c r="D9" s="43">
        <f>D10</f>
        <v>1748541</v>
      </c>
      <c r="E9" s="6"/>
    </row>
    <row r="10" spans="1:5" ht="64.5" customHeight="1">
      <c r="A10" s="47" t="s">
        <v>326</v>
      </c>
      <c r="B10" s="42" t="s">
        <v>327</v>
      </c>
      <c r="C10" s="43">
        <v>1748541</v>
      </c>
      <c r="D10" s="43">
        <f>D11</f>
        <v>1748541</v>
      </c>
      <c r="E10" s="6"/>
    </row>
    <row r="11" spans="1:5" ht="30">
      <c r="A11" s="47" t="s">
        <v>328</v>
      </c>
      <c r="B11" s="42" t="s">
        <v>329</v>
      </c>
      <c r="C11" s="43">
        <v>1748541</v>
      </c>
      <c r="D11" s="43">
        <f>D12+D13</f>
        <v>1748541</v>
      </c>
      <c r="E11" s="6"/>
    </row>
    <row r="12" spans="1:5" ht="30">
      <c r="A12" s="47" t="s">
        <v>330</v>
      </c>
      <c r="B12" s="42" t="s">
        <v>331</v>
      </c>
      <c r="C12" s="43">
        <v>1354312</v>
      </c>
      <c r="D12" s="43">
        <v>1354312</v>
      </c>
      <c r="E12" s="6"/>
    </row>
    <row r="13" spans="1:5" ht="48" customHeight="1">
      <c r="A13" s="47" t="s">
        <v>332</v>
      </c>
      <c r="B13" s="42" t="s">
        <v>333</v>
      </c>
      <c r="C13" s="43">
        <v>394229</v>
      </c>
      <c r="D13" s="43">
        <v>394229</v>
      </c>
      <c r="E13" s="6"/>
    </row>
    <row r="14" spans="1:5" ht="45">
      <c r="A14" s="47" t="s">
        <v>334</v>
      </c>
      <c r="B14" s="42" t="s">
        <v>335</v>
      </c>
      <c r="C14" s="43">
        <v>2216924</v>
      </c>
      <c r="D14" s="43">
        <f>D15+D21</f>
        <v>2206924</v>
      </c>
      <c r="E14" s="6"/>
    </row>
    <row r="15" spans="1:5" ht="66" customHeight="1">
      <c r="A15" s="47" t="s">
        <v>326</v>
      </c>
      <c r="B15" s="42" t="s">
        <v>336</v>
      </c>
      <c r="C15" s="43">
        <v>1778330</v>
      </c>
      <c r="D15" s="43">
        <f>D16</f>
        <v>1768330</v>
      </c>
      <c r="E15" s="6"/>
    </row>
    <row r="16" spans="1:5" ht="30">
      <c r="A16" s="47" t="s">
        <v>328</v>
      </c>
      <c r="B16" s="42" t="s">
        <v>337</v>
      </c>
      <c r="C16" s="43">
        <v>1778330</v>
      </c>
      <c r="D16" s="43">
        <f>D17+D18+D19+D20</f>
        <v>1768330</v>
      </c>
      <c r="E16" s="6"/>
    </row>
    <row r="17" spans="1:5" ht="30">
      <c r="A17" s="47" t="s">
        <v>330</v>
      </c>
      <c r="B17" s="42" t="s">
        <v>338</v>
      </c>
      <c r="C17" s="43">
        <v>1348242</v>
      </c>
      <c r="D17" s="43">
        <v>1348242</v>
      </c>
      <c r="E17" s="6"/>
    </row>
    <row r="18" spans="1:5" ht="45">
      <c r="A18" s="47" t="s">
        <v>339</v>
      </c>
      <c r="B18" s="42" t="s">
        <v>340</v>
      </c>
      <c r="C18" s="43">
        <v>10000</v>
      </c>
      <c r="D18" s="43">
        <v>0</v>
      </c>
      <c r="E18" s="6"/>
    </row>
    <row r="19" spans="1:5" ht="60">
      <c r="A19" s="47" t="s">
        <v>341</v>
      </c>
      <c r="B19" s="42" t="s">
        <v>342</v>
      </c>
      <c r="C19" s="43">
        <v>60000</v>
      </c>
      <c r="D19" s="43">
        <v>60000</v>
      </c>
      <c r="E19" s="6"/>
    </row>
    <row r="20" spans="1:5" ht="45">
      <c r="A20" s="47" t="s">
        <v>332</v>
      </c>
      <c r="B20" s="42" t="s">
        <v>343</v>
      </c>
      <c r="C20" s="43">
        <v>360088</v>
      </c>
      <c r="D20" s="43">
        <v>360088</v>
      </c>
      <c r="E20" s="6"/>
    </row>
    <row r="21" spans="1:5" ht="30">
      <c r="A21" s="47" t="s">
        <v>344</v>
      </c>
      <c r="B21" s="42" t="s">
        <v>345</v>
      </c>
      <c r="C21" s="43">
        <v>438594</v>
      </c>
      <c r="D21" s="43">
        <f>D22</f>
        <v>438594</v>
      </c>
      <c r="E21" s="6"/>
    </row>
    <row r="22" spans="1:5" ht="30">
      <c r="A22" s="47" t="s">
        <v>346</v>
      </c>
      <c r="B22" s="42" t="s">
        <v>347</v>
      </c>
      <c r="C22" s="43">
        <v>438594</v>
      </c>
      <c r="D22" s="43">
        <f>D23</f>
        <v>438594</v>
      </c>
      <c r="E22" s="6"/>
    </row>
    <row r="23" spans="1:5">
      <c r="A23" s="47" t="s">
        <v>348</v>
      </c>
      <c r="B23" s="42" t="s">
        <v>349</v>
      </c>
      <c r="C23" s="43">
        <v>438594</v>
      </c>
      <c r="D23" s="43">
        <v>438594</v>
      </c>
      <c r="E23" s="6"/>
    </row>
    <row r="24" spans="1:5" ht="60">
      <c r="A24" s="47" t="s">
        <v>355</v>
      </c>
      <c r="B24" s="42" t="s">
        <v>356</v>
      </c>
      <c r="C24" s="43">
        <v>51640161.409999996</v>
      </c>
      <c r="D24" s="43">
        <f>D25+D30+D33</f>
        <v>51520320.410000004</v>
      </c>
      <c r="E24" s="6"/>
    </row>
    <row r="25" spans="1:5" ht="75">
      <c r="A25" s="47" t="s">
        <v>326</v>
      </c>
      <c r="B25" s="42" t="s">
        <v>357</v>
      </c>
      <c r="C25" s="43">
        <v>49714216.409999996</v>
      </c>
      <c r="D25" s="43">
        <f>D26</f>
        <v>49604216.410000004</v>
      </c>
      <c r="E25" s="6"/>
    </row>
    <row r="26" spans="1:5" ht="30">
      <c r="A26" s="47" t="s">
        <v>328</v>
      </c>
      <c r="B26" s="42" t="s">
        <v>358</v>
      </c>
      <c r="C26" s="43">
        <v>49714216.409999996</v>
      </c>
      <c r="D26" s="43">
        <f>D27+D28+D29</f>
        <v>49604216.410000004</v>
      </c>
      <c r="E26" s="6"/>
    </row>
    <row r="27" spans="1:5" ht="30">
      <c r="A27" s="47" t="s">
        <v>330</v>
      </c>
      <c r="B27" s="42" t="s">
        <v>359</v>
      </c>
      <c r="C27" s="43">
        <v>38337429.200000003</v>
      </c>
      <c r="D27" s="43">
        <v>38337429.200000003</v>
      </c>
      <c r="E27" s="6"/>
    </row>
    <row r="28" spans="1:5" ht="45">
      <c r="A28" s="47" t="s">
        <v>339</v>
      </c>
      <c r="B28" s="42" t="s">
        <v>360</v>
      </c>
      <c r="C28" s="43">
        <v>150000</v>
      </c>
      <c r="D28" s="43">
        <v>40000</v>
      </c>
      <c r="E28" s="6"/>
    </row>
    <row r="29" spans="1:5" ht="45">
      <c r="A29" s="47" t="s">
        <v>332</v>
      </c>
      <c r="B29" s="42" t="s">
        <v>361</v>
      </c>
      <c r="C29" s="43">
        <v>11226787.210000001</v>
      </c>
      <c r="D29" s="43">
        <v>11226787.210000001</v>
      </c>
      <c r="E29" s="6"/>
    </row>
    <row r="30" spans="1:5" ht="30">
      <c r="A30" s="47" t="s">
        <v>344</v>
      </c>
      <c r="B30" s="42" t="s">
        <v>362</v>
      </c>
      <c r="C30" s="43">
        <v>1906605</v>
      </c>
      <c r="D30" s="43">
        <f>D31</f>
        <v>1906605</v>
      </c>
      <c r="E30" s="6"/>
    </row>
    <row r="31" spans="1:5" ht="30">
      <c r="A31" s="47" t="s">
        <v>346</v>
      </c>
      <c r="B31" s="42" t="s">
        <v>363</v>
      </c>
      <c r="C31" s="43">
        <v>1906605</v>
      </c>
      <c r="D31" s="43">
        <f>D32</f>
        <v>1906605</v>
      </c>
      <c r="E31" s="6"/>
    </row>
    <row r="32" spans="1:5">
      <c r="A32" s="47" t="s">
        <v>348</v>
      </c>
      <c r="B32" s="42" t="s">
        <v>364</v>
      </c>
      <c r="C32" s="43">
        <v>1906605</v>
      </c>
      <c r="D32" s="43">
        <v>1906605</v>
      </c>
      <c r="E32" s="6"/>
    </row>
    <row r="33" spans="1:5">
      <c r="A33" s="47" t="s">
        <v>350</v>
      </c>
      <c r="B33" s="42" t="s">
        <v>365</v>
      </c>
      <c r="C33" s="43">
        <v>19340</v>
      </c>
      <c r="D33" s="43">
        <f>D34</f>
        <v>9499</v>
      </c>
      <c r="E33" s="6"/>
    </row>
    <row r="34" spans="1:5">
      <c r="A34" s="47" t="s">
        <v>351</v>
      </c>
      <c r="B34" s="42" t="s">
        <v>368</v>
      </c>
      <c r="C34" s="43">
        <v>19340</v>
      </c>
      <c r="D34" s="43">
        <f>D35+D36+D37</f>
        <v>9499</v>
      </c>
      <c r="E34" s="6"/>
    </row>
    <row r="35" spans="1:5" ht="30">
      <c r="A35" s="47" t="s">
        <v>352</v>
      </c>
      <c r="B35" s="42" t="s">
        <v>369</v>
      </c>
      <c r="C35" s="43">
        <v>14060</v>
      </c>
      <c r="D35" s="43">
        <v>9499</v>
      </c>
      <c r="E35" s="6"/>
    </row>
    <row r="36" spans="1:5">
      <c r="A36" s="47" t="s">
        <v>353</v>
      </c>
      <c r="B36" s="42" t="s">
        <v>370</v>
      </c>
      <c r="C36" s="43">
        <v>4000</v>
      </c>
      <c r="D36" s="43">
        <v>0</v>
      </c>
      <c r="E36" s="6"/>
    </row>
    <row r="37" spans="1:5">
      <c r="A37" s="47" t="s">
        <v>354</v>
      </c>
      <c r="B37" s="42" t="s">
        <v>371</v>
      </c>
      <c r="C37" s="43">
        <v>1280</v>
      </c>
      <c r="D37" s="43">
        <v>0</v>
      </c>
      <c r="E37" s="6"/>
    </row>
    <row r="38" spans="1:5">
      <c r="A38" s="47" t="s">
        <v>372</v>
      </c>
      <c r="B38" s="42" t="s">
        <v>373</v>
      </c>
      <c r="C38" s="43">
        <v>26667</v>
      </c>
      <c r="D38" s="43">
        <f>D39</f>
        <v>3098.4</v>
      </c>
      <c r="E38" s="6"/>
    </row>
    <row r="39" spans="1:5">
      <c r="A39" s="47" t="s">
        <v>374</v>
      </c>
      <c r="B39" s="42" t="s">
        <v>375</v>
      </c>
      <c r="C39" s="43">
        <v>26667</v>
      </c>
      <c r="D39" s="43">
        <f>D40</f>
        <v>3098.4</v>
      </c>
      <c r="E39" s="6"/>
    </row>
    <row r="40" spans="1:5">
      <c r="A40" s="47" t="s">
        <v>376</v>
      </c>
      <c r="B40" s="42" t="s">
        <v>377</v>
      </c>
      <c r="C40" s="43">
        <v>26667</v>
      </c>
      <c r="D40" s="43">
        <v>3098.4</v>
      </c>
      <c r="E40" s="6"/>
    </row>
    <row r="41" spans="1:5">
      <c r="A41" s="47" t="s">
        <v>378</v>
      </c>
      <c r="B41" s="42" t="s">
        <v>379</v>
      </c>
      <c r="C41" s="43">
        <v>1019399.3</v>
      </c>
      <c r="D41" s="43">
        <f>D42</f>
        <v>0</v>
      </c>
      <c r="E41" s="6"/>
    </row>
    <row r="42" spans="1:5">
      <c r="A42" s="47" t="s">
        <v>350</v>
      </c>
      <c r="B42" s="42" t="s">
        <v>380</v>
      </c>
      <c r="C42" s="43">
        <v>1019399.3</v>
      </c>
      <c r="D42" s="43">
        <f>D43</f>
        <v>0</v>
      </c>
      <c r="E42" s="6"/>
    </row>
    <row r="43" spans="1:5">
      <c r="A43" s="47" t="s">
        <v>381</v>
      </c>
      <c r="B43" s="42" t="s">
        <v>382</v>
      </c>
      <c r="C43" s="43">
        <v>1019399.3</v>
      </c>
      <c r="D43" s="43">
        <v>0</v>
      </c>
      <c r="E43" s="6"/>
    </row>
    <row r="44" spans="1:5">
      <c r="A44" s="47" t="s">
        <v>383</v>
      </c>
      <c r="B44" s="42" t="s">
        <v>384</v>
      </c>
      <c r="C44" s="43">
        <v>36044891.719999999</v>
      </c>
      <c r="D44" s="43">
        <f>D45+D50+D53+D55+D58+D61+D65</f>
        <v>33252847.66</v>
      </c>
      <c r="E44" s="6"/>
    </row>
    <row r="45" spans="1:5" ht="75">
      <c r="A45" s="47" t="s">
        <v>326</v>
      </c>
      <c r="B45" s="42" t="s">
        <v>385</v>
      </c>
      <c r="C45" s="43">
        <v>8241000</v>
      </c>
      <c r="D45" s="43">
        <f>D46</f>
        <v>8233000</v>
      </c>
      <c r="E45" s="6"/>
    </row>
    <row r="46" spans="1:5">
      <c r="A46" s="47" t="s">
        <v>386</v>
      </c>
      <c r="B46" s="42" t="s">
        <v>387</v>
      </c>
      <c r="C46" s="43">
        <v>8241000</v>
      </c>
      <c r="D46" s="43">
        <f>D47+D48+D49</f>
        <v>8233000</v>
      </c>
      <c r="E46" s="6"/>
    </row>
    <row r="47" spans="1:5">
      <c r="A47" s="47" t="s">
        <v>388</v>
      </c>
      <c r="B47" s="42" t="s">
        <v>389</v>
      </c>
      <c r="C47" s="43">
        <v>6390200</v>
      </c>
      <c r="D47" s="43">
        <v>6390200</v>
      </c>
      <c r="E47" s="6"/>
    </row>
    <row r="48" spans="1:5" ht="30">
      <c r="A48" s="47" t="s">
        <v>390</v>
      </c>
      <c r="B48" s="42" t="s">
        <v>391</v>
      </c>
      <c r="C48" s="43">
        <v>20000</v>
      </c>
      <c r="D48" s="43">
        <v>12000</v>
      </c>
      <c r="E48" s="6"/>
    </row>
    <row r="49" spans="1:5" ht="45">
      <c r="A49" s="47" t="s">
        <v>392</v>
      </c>
      <c r="B49" s="42" t="s">
        <v>393</v>
      </c>
      <c r="C49" s="43">
        <v>1830800</v>
      </c>
      <c r="D49" s="43">
        <v>1830800</v>
      </c>
      <c r="E49" s="6"/>
    </row>
    <row r="50" spans="1:5" ht="30">
      <c r="A50" s="47" t="s">
        <v>344</v>
      </c>
      <c r="B50" s="42" t="s">
        <v>394</v>
      </c>
      <c r="C50" s="43">
        <v>15204054</v>
      </c>
      <c r="D50" s="43">
        <f>D51</f>
        <v>15204054</v>
      </c>
      <c r="E50" s="6"/>
    </row>
    <row r="51" spans="1:5" ht="30">
      <c r="A51" s="47" t="s">
        <v>346</v>
      </c>
      <c r="B51" s="42" t="s">
        <v>395</v>
      </c>
      <c r="C51" s="43">
        <v>15204054</v>
      </c>
      <c r="D51" s="43">
        <f>D52</f>
        <v>15204054</v>
      </c>
      <c r="E51" s="6"/>
    </row>
    <row r="52" spans="1:5">
      <c r="A52" s="47" t="s">
        <v>348</v>
      </c>
      <c r="B52" s="42" t="s">
        <v>396</v>
      </c>
      <c r="C52" s="43">
        <v>15204054</v>
      </c>
      <c r="D52" s="76">
        <v>15204054</v>
      </c>
      <c r="E52" s="6"/>
    </row>
    <row r="53" spans="1:5">
      <c r="A53" s="47" t="s">
        <v>397</v>
      </c>
      <c r="B53" s="42" t="s">
        <v>398</v>
      </c>
      <c r="C53" s="43">
        <v>122100</v>
      </c>
      <c r="D53" s="43">
        <f>D54</f>
        <v>122100</v>
      </c>
      <c r="E53" s="6"/>
    </row>
    <row r="54" spans="1:5">
      <c r="A54" s="47" t="s">
        <v>399</v>
      </c>
      <c r="B54" s="42" t="s">
        <v>400</v>
      </c>
      <c r="C54" s="43">
        <v>122100</v>
      </c>
      <c r="D54" s="43">
        <v>122100</v>
      </c>
      <c r="E54" s="6"/>
    </row>
    <row r="55" spans="1:5" ht="30">
      <c r="A55" s="47" t="s">
        <v>401</v>
      </c>
      <c r="B55" s="42" t="s">
        <v>402</v>
      </c>
      <c r="C55" s="43">
        <v>9406040</v>
      </c>
      <c r="D55" s="43">
        <f>D56</f>
        <v>9406040</v>
      </c>
      <c r="E55" s="6"/>
    </row>
    <row r="56" spans="1:5">
      <c r="A56" s="47" t="s">
        <v>403</v>
      </c>
      <c r="B56" s="42" t="s">
        <v>404</v>
      </c>
      <c r="C56" s="43">
        <v>9406040</v>
      </c>
      <c r="D56" s="43">
        <f>D57</f>
        <v>9406040</v>
      </c>
      <c r="E56" s="6"/>
    </row>
    <row r="57" spans="1:5" ht="60">
      <c r="A57" s="47" t="s">
        <v>405</v>
      </c>
      <c r="B57" s="42" t="s">
        <v>406</v>
      </c>
      <c r="C57" s="43">
        <v>9406040</v>
      </c>
      <c r="D57" s="43">
        <v>9406040</v>
      </c>
      <c r="E57" s="6"/>
    </row>
    <row r="58" spans="1:5">
      <c r="A58" s="47" t="s">
        <v>350</v>
      </c>
      <c r="B58" s="42" t="s">
        <v>407</v>
      </c>
      <c r="C58" s="43">
        <v>3071697.72</v>
      </c>
      <c r="D58" s="43">
        <f>D59</f>
        <v>124349.13</v>
      </c>
      <c r="E58" s="6"/>
    </row>
    <row r="59" spans="1:5">
      <c r="A59" s="47" t="s">
        <v>366</v>
      </c>
      <c r="B59" s="42" t="s">
        <v>410</v>
      </c>
      <c r="C59" s="43">
        <v>126349.13</v>
      </c>
      <c r="D59" s="43">
        <f>D60</f>
        <v>124349.13</v>
      </c>
      <c r="E59" s="6"/>
    </row>
    <row r="60" spans="1:5" ht="45">
      <c r="A60" s="47" t="s">
        <v>367</v>
      </c>
      <c r="B60" s="42" t="s">
        <v>411</v>
      </c>
      <c r="C60" s="43">
        <v>126349.13</v>
      </c>
      <c r="D60" s="43">
        <v>124349.13</v>
      </c>
      <c r="E60" s="6"/>
    </row>
    <row r="61" spans="1:5">
      <c r="A61" s="47" t="s">
        <v>351</v>
      </c>
      <c r="B61" s="42" t="s">
        <v>412</v>
      </c>
      <c r="C61" s="43">
        <v>178439.44</v>
      </c>
      <c r="D61" s="43">
        <f>D62+D63+D64</f>
        <v>163304.53</v>
      </c>
      <c r="E61" s="6"/>
    </row>
    <row r="62" spans="1:5" ht="30">
      <c r="A62" s="47" t="s">
        <v>352</v>
      </c>
      <c r="B62" s="42" t="s">
        <v>413</v>
      </c>
      <c r="C62" s="43">
        <v>62482</v>
      </c>
      <c r="D62" s="43">
        <v>61345</v>
      </c>
      <c r="E62" s="6"/>
    </row>
    <row r="63" spans="1:5">
      <c r="A63" s="47" t="s">
        <v>353</v>
      </c>
      <c r="B63" s="42" t="s">
        <v>414</v>
      </c>
      <c r="C63" s="43">
        <v>30500</v>
      </c>
      <c r="D63" s="43">
        <v>19400</v>
      </c>
      <c r="E63" s="6"/>
    </row>
    <row r="64" spans="1:5">
      <c r="A64" s="47" t="s">
        <v>354</v>
      </c>
      <c r="B64" s="42" t="s">
        <v>415</v>
      </c>
      <c r="C64" s="43">
        <v>85457.44</v>
      </c>
      <c r="D64" s="43">
        <v>82559.53</v>
      </c>
      <c r="E64" s="6"/>
    </row>
    <row r="65" spans="1:5">
      <c r="A65" s="47" t="s">
        <v>381</v>
      </c>
      <c r="B65" s="42" t="s">
        <v>416</v>
      </c>
      <c r="C65" s="43">
        <v>2766909.15</v>
      </c>
      <c r="D65" s="43">
        <v>0</v>
      </c>
      <c r="E65" s="6"/>
    </row>
    <row r="66" spans="1:5">
      <c r="A66" s="47" t="s">
        <v>417</v>
      </c>
      <c r="B66" s="42" t="s">
        <v>418</v>
      </c>
      <c r="C66" s="43">
        <v>28883729.489999998</v>
      </c>
      <c r="D66" s="43">
        <f>D67+D71+D78+D87</f>
        <v>28095985.120000001</v>
      </c>
      <c r="E66" s="6"/>
    </row>
    <row r="67" spans="1:5">
      <c r="A67" s="47" t="s">
        <v>419</v>
      </c>
      <c r="B67" s="42" t="s">
        <v>420</v>
      </c>
      <c r="C67" s="43">
        <v>174888.95999999999</v>
      </c>
      <c r="D67" s="43">
        <f>D68</f>
        <v>174888.95999999999</v>
      </c>
      <c r="E67" s="6"/>
    </row>
    <row r="68" spans="1:5" ht="30">
      <c r="A68" s="47" t="s">
        <v>344</v>
      </c>
      <c r="B68" s="42" t="s">
        <v>421</v>
      </c>
      <c r="C68" s="43">
        <v>174888.95999999999</v>
      </c>
      <c r="D68" s="43">
        <f>D69</f>
        <v>174888.95999999999</v>
      </c>
      <c r="E68" s="6"/>
    </row>
    <row r="69" spans="1:5" ht="30">
      <c r="A69" s="47" t="s">
        <v>346</v>
      </c>
      <c r="B69" s="42" t="s">
        <v>422</v>
      </c>
      <c r="C69" s="43">
        <v>174888.95999999999</v>
      </c>
      <c r="D69" s="43">
        <f>D70</f>
        <v>174888.95999999999</v>
      </c>
      <c r="E69" s="6"/>
    </row>
    <row r="70" spans="1:5">
      <c r="A70" s="47" t="s">
        <v>348</v>
      </c>
      <c r="B70" s="42" t="s">
        <v>423</v>
      </c>
      <c r="C70" s="43">
        <v>174888.95999999999</v>
      </c>
      <c r="D70" s="43">
        <v>174888.95999999999</v>
      </c>
      <c r="E70" s="6"/>
    </row>
    <row r="71" spans="1:5">
      <c r="A71" s="47" t="s">
        <v>424</v>
      </c>
      <c r="B71" s="42" t="s">
        <v>425</v>
      </c>
      <c r="C71" s="43">
        <v>9311072.6199999992</v>
      </c>
      <c r="D71" s="43">
        <f>D72+D75</f>
        <v>8802628.25</v>
      </c>
      <c r="E71" s="6"/>
    </row>
    <row r="72" spans="1:5" ht="30">
      <c r="A72" s="47" t="s">
        <v>344</v>
      </c>
      <c r="B72" s="42" t="s">
        <v>426</v>
      </c>
      <c r="C72" s="43">
        <v>8910782.6199999992</v>
      </c>
      <c r="D72" s="43">
        <f>D73</f>
        <v>8402338.25</v>
      </c>
      <c r="E72" s="6"/>
    </row>
    <row r="73" spans="1:5" ht="30">
      <c r="A73" s="47" t="s">
        <v>346</v>
      </c>
      <c r="B73" s="42" t="s">
        <v>427</v>
      </c>
      <c r="C73" s="43">
        <v>8910782.6199999992</v>
      </c>
      <c r="D73" s="43">
        <f>D74</f>
        <v>8402338.25</v>
      </c>
      <c r="E73" s="6"/>
    </row>
    <row r="74" spans="1:5">
      <c r="A74" s="47" t="s">
        <v>348</v>
      </c>
      <c r="B74" s="42" t="s">
        <v>428</v>
      </c>
      <c r="C74" s="43">
        <v>8910782.6199999992</v>
      </c>
      <c r="D74" s="43">
        <f>6152187.71+2250150.54</f>
        <v>8402338.25</v>
      </c>
      <c r="E74" s="6"/>
    </row>
    <row r="75" spans="1:5">
      <c r="A75" s="47" t="s">
        <v>350</v>
      </c>
      <c r="B75" s="42" t="s">
        <v>429</v>
      </c>
      <c r="C75" s="43">
        <v>400290</v>
      </c>
      <c r="D75" s="43">
        <f>D76</f>
        <v>400290</v>
      </c>
      <c r="E75" s="6"/>
    </row>
    <row r="76" spans="1:5" ht="60">
      <c r="A76" s="47" t="s">
        <v>408</v>
      </c>
      <c r="B76" s="42" t="s">
        <v>430</v>
      </c>
      <c r="C76" s="43">
        <v>400290</v>
      </c>
      <c r="D76" s="43">
        <f>D77</f>
        <v>400290</v>
      </c>
      <c r="E76" s="6"/>
    </row>
    <row r="77" spans="1:5" ht="60">
      <c r="A77" s="47" t="s">
        <v>409</v>
      </c>
      <c r="B77" s="42" t="s">
        <v>431</v>
      </c>
      <c r="C77" s="43">
        <v>400290</v>
      </c>
      <c r="D77" s="43">
        <v>400290</v>
      </c>
      <c r="E77" s="6"/>
    </row>
    <row r="78" spans="1:5">
      <c r="A78" s="47" t="s">
        <v>432</v>
      </c>
      <c r="B78" s="42" t="s">
        <v>433</v>
      </c>
      <c r="C78" s="43">
        <v>18210697.91</v>
      </c>
      <c r="D78" s="43">
        <f>D79+D82+D84</f>
        <v>17931397.91</v>
      </c>
      <c r="E78" s="6"/>
    </row>
    <row r="79" spans="1:5" ht="30">
      <c r="A79" s="47" t="s">
        <v>344</v>
      </c>
      <c r="B79" s="42" t="s">
        <v>434</v>
      </c>
      <c r="C79" s="43">
        <v>12511497.91</v>
      </c>
      <c r="D79" s="43">
        <f>D80</f>
        <v>12232197.91</v>
      </c>
      <c r="E79" s="6"/>
    </row>
    <row r="80" spans="1:5" ht="30">
      <c r="A80" s="47" t="s">
        <v>346</v>
      </c>
      <c r="B80" s="42" t="s">
        <v>435</v>
      </c>
      <c r="C80" s="43">
        <v>12511497.91</v>
      </c>
      <c r="D80" s="43">
        <f>D81</f>
        <v>12232197.91</v>
      </c>
      <c r="E80" s="6"/>
    </row>
    <row r="81" spans="1:5">
      <c r="A81" s="47" t="s">
        <v>348</v>
      </c>
      <c r="B81" s="42" t="s">
        <v>436</v>
      </c>
      <c r="C81" s="43">
        <v>12511497.91</v>
      </c>
      <c r="D81" s="43">
        <f>12511497.91-279300</f>
        <v>12232197.91</v>
      </c>
      <c r="E81" s="6"/>
    </row>
    <row r="82" spans="1:5">
      <c r="A82" s="47" t="s">
        <v>374</v>
      </c>
      <c r="B82" s="42" t="s">
        <v>440</v>
      </c>
      <c r="C82" s="43">
        <v>5684200</v>
      </c>
      <c r="D82" s="43">
        <f>D83</f>
        <v>5684200</v>
      </c>
      <c r="E82" s="6"/>
    </row>
    <row r="83" spans="1:5">
      <c r="A83" s="47" t="s">
        <v>291</v>
      </c>
      <c r="B83" s="42" t="s">
        <v>441</v>
      </c>
      <c r="C83" s="43">
        <v>5684200</v>
      </c>
      <c r="D83" s="43">
        <v>5684200</v>
      </c>
      <c r="E83" s="6"/>
    </row>
    <row r="84" spans="1:5">
      <c r="A84" s="47" t="s">
        <v>350</v>
      </c>
      <c r="B84" s="42" t="s">
        <v>442</v>
      </c>
      <c r="C84" s="43">
        <v>15000</v>
      </c>
      <c r="D84" s="43">
        <f>D85</f>
        <v>15000</v>
      </c>
      <c r="E84" s="6"/>
    </row>
    <row r="85" spans="1:5">
      <c r="A85" s="47" t="s">
        <v>351</v>
      </c>
      <c r="B85" s="42" t="s">
        <v>443</v>
      </c>
      <c r="C85" s="43">
        <v>15000</v>
      </c>
      <c r="D85" s="43">
        <f>D86</f>
        <v>15000</v>
      </c>
      <c r="E85" s="6"/>
    </row>
    <row r="86" spans="1:5">
      <c r="A86" s="47" t="s">
        <v>354</v>
      </c>
      <c r="B86" s="42" t="s">
        <v>444</v>
      </c>
      <c r="C86" s="43">
        <v>15000</v>
      </c>
      <c r="D86" s="43">
        <v>15000</v>
      </c>
      <c r="E86" s="6"/>
    </row>
    <row r="87" spans="1:5">
      <c r="A87" s="47" t="s">
        <v>445</v>
      </c>
      <c r="B87" s="42" t="s">
        <v>446</v>
      </c>
      <c r="C87" s="43">
        <v>1187070</v>
      </c>
      <c r="D87" s="43">
        <f>D88+D92</f>
        <v>1187070</v>
      </c>
      <c r="E87" s="6"/>
    </row>
    <row r="88" spans="1:5" ht="30">
      <c r="A88" s="47" t="s">
        <v>344</v>
      </c>
      <c r="B88" s="42" t="s">
        <v>447</v>
      </c>
      <c r="C88" s="43">
        <v>714000</v>
      </c>
      <c r="D88" s="43">
        <f>D89</f>
        <v>714000</v>
      </c>
      <c r="E88" s="6"/>
    </row>
    <row r="89" spans="1:5" ht="30">
      <c r="A89" s="47" t="s">
        <v>346</v>
      </c>
      <c r="B89" s="42" t="s">
        <v>448</v>
      </c>
      <c r="C89" s="43">
        <v>714000</v>
      </c>
      <c r="D89" s="43">
        <f>D90+D91</f>
        <v>714000</v>
      </c>
      <c r="E89" s="6"/>
    </row>
    <row r="90" spans="1:5">
      <c r="A90" s="47" t="s">
        <v>348</v>
      </c>
      <c r="B90" s="42" t="s">
        <v>449</v>
      </c>
      <c r="C90" s="43">
        <v>514000</v>
      </c>
      <c r="D90" s="43">
        <v>514000</v>
      </c>
      <c r="E90" s="6"/>
    </row>
    <row r="91" spans="1:5" ht="60">
      <c r="A91" s="47" t="s">
        <v>450</v>
      </c>
      <c r="B91" s="42" t="s">
        <v>451</v>
      </c>
      <c r="C91" s="43">
        <v>200000</v>
      </c>
      <c r="D91" s="43">
        <v>200000</v>
      </c>
      <c r="E91" s="6"/>
    </row>
    <row r="92" spans="1:5">
      <c r="A92" s="47" t="s">
        <v>350</v>
      </c>
      <c r="B92" s="42" t="s">
        <v>452</v>
      </c>
      <c r="C92" s="43">
        <v>473070</v>
      </c>
      <c r="D92" s="43">
        <f>D93</f>
        <v>473070</v>
      </c>
      <c r="E92" s="6"/>
    </row>
    <row r="93" spans="1:5" ht="60">
      <c r="A93" s="47" t="s">
        <v>408</v>
      </c>
      <c r="B93" s="42" t="s">
        <v>453</v>
      </c>
      <c r="C93" s="43">
        <v>473070</v>
      </c>
      <c r="D93" s="43">
        <f>D94</f>
        <v>473070</v>
      </c>
      <c r="E93" s="6"/>
    </row>
    <row r="94" spans="1:5" ht="60">
      <c r="A94" s="47" t="s">
        <v>409</v>
      </c>
      <c r="B94" s="42" t="s">
        <v>454</v>
      </c>
      <c r="C94" s="43">
        <v>473070</v>
      </c>
      <c r="D94" s="43">
        <v>473070</v>
      </c>
      <c r="E94" s="6"/>
    </row>
    <row r="95" spans="1:5">
      <c r="A95" s="47" t="s">
        <v>455</v>
      </c>
      <c r="B95" s="42" t="s">
        <v>456</v>
      </c>
      <c r="C95" s="43">
        <v>55579995.399999999</v>
      </c>
      <c r="D95" s="43">
        <f>D96+D109+D118</f>
        <v>32759736.310000002</v>
      </c>
      <c r="E95" s="6"/>
    </row>
    <row r="96" spans="1:5">
      <c r="A96" s="47" t="s">
        <v>457</v>
      </c>
      <c r="B96" s="42" t="s">
        <v>458</v>
      </c>
      <c r="C96" s="43">
        <v>17198601.440000001</v>
      </c>
      <c r="D96" s="43">
        <f>D97+D101+D104+D106</f>
        <v>14058340.300000001</v>
      </c>
      <c r="E96" s="6"/>
    </row>
    <row r="97" spans="1:5" ht="30">
      <c r="A97" s="47" t="s">
        <v>344</v>
      </c>
      <c r="B97" s="42" t="s">
        <v>459</v>
      </c>
      <c r="C97" s="43">
        <v>3927861.97</v>
      </c>
      <c r="D97" s="43">
        <f>D98</f>
        <v>3276124.8299999996</v>
      </c>
      <c r="E97" s="6"/>
    </row>
    <row r="98" spans="1:5" ht="30">
      <c r="A98" s="47" t="s">
        <v>346</v>
      </c>
      <c r="B98" s="42" t="s">
        <v>460</v>
      </c>
      <c r="C98" s="43">
        <v>3927861.97</v>
      </c>
      <c r="D98" s="43">
        <f>D99+D100</f>
        <v>3276124.8299999996</v>
      </c>
      <c r="E98" s="6"/>
    </row>
    <row r="99" spans="1:5" ht="30">
      <c r="A99" s="47" t="s">
        <v>461</v>
      </c>
      <c r="B99" s="42" t="s">
        <v>462</v>
      </c>
      <c r="C99" s="43">
        <v>2555831.7999999998</v>
      </c>
      <c r="D99" s="43">
        <f>2555831.8-651737.14</f>
        <v>1904094.6599999997</v>
      </c>
      <c r="E99" s="6"/>
    </row>
    <row r="100" spans="1:5">
      <c r="A100" s="47" t="s">
        <v>348</v>
      </c>
      <c r="B100" s="42" t="s">
        <v>463</v>
      </c>
      <c r="C100" s="43">
        <v>1372030.17</v>
      </c>
      <c r="D100" s="43">
        <v>1372030.17</v>
      </c>
      <c r="E100" s="6"/>
    </row>
    <row r="101" spans="1:5" ht="30">
      <c r="A101" s="47" t="s">
        <v>437</v>
      </c>
      <c r="B101" s="42" t="s">
        <v>464</v>
      </c>
      <c r="C101" s="43">
        <v>8327424</v>
      </c>
      <c r="D101" s="43">
        <f>D102</f>
        <v>5888900</v>
      </c>
      <c r="E101" s="6"/>
    </row>
    <row r="102" spans="1:5">
      <c r="A102" s="47" t="s">
        <v>438</v>
      </c>
      <c r="B102" s="42" t="s">
        <v>465</v>
      </c>
      <c r="C102" s="43">
        <v>8327424</v>
      </c>
      <c r="D102" s="43">
        <f>D103</f>
        <v>5888900</v>
      </c>
      <c r="E102" s="6"/>
    </row>
    <row r="103" spans="1:5" ht="45">
      <c r="A103" s="47" t="s">
        <v>466</v>
      </c>
      <c r="B103" s="42" t="s">
        <v>467</v>
      </c>
      <c r="C103" s="43">
        <v>8327424</v>
      </c>
      <c r="D103" s="43">
        <v>5888900</v>
      </c>
      <c r="E103" s="6"/>
    </row>
    <row r="104" spans="1:5">
      <c r="A104" s="47" t="s">
        <v>374</v>
      </c>
      <c r="B104" s="42" t="s">
        <v>468</v>
      </c>
      <c r="C104" s="43">
        <v>4893315.47</v>
      </c>
      <c r="D104" s="43">
        <f>D105</f>
        <v>4893315.47</v>
      </c>
      <c r="E104" s="6"/>
    </row>
    <row r="105" spans="1:5">
      <c r="A105" s="47" t="s">
        <v>291</v>
      </c>
      <c r="B105" s="42" t="s">
        <v>469</v>
      </c>
      <c r="C105" s="43">
        <v>4893315.47</v>
      </c>
      <c r="D105" s="43">
        <v>4893315.47</v>
      </c>
      <c r="E105" s="6"/>
    </row>
    <row r="106" spans="1:5">
      <c r="A106" s="47" t="s">
        <v>350</v>
      </c>
      <c r="B106" s="42" t="s">
        <v>470</v>
      </c>
      <c r="C106" s="43">
        <v>50000</v>
      </c>
      <c r="D106" s="43">
        <f>D107</f>
        <v>0</v>
      </c>
      <c r="E106" s="6"/>
    </row>
    <row r="107" spans="1:5" ht="60">
      <c r="A107" s="47" t="s">
        <v>408</v>
      </c>
      <c r="B107" s="42" t="s">
        <v>471</v>
      </c>
      <c r="C107" s="43">
        <v>50000</v>
      </c>
      <c r="D107" s="43">
        <f>D108</f>
        <v>0</v>
      </c>
      <c r="E107" s="6"/>
    </row>
    <row r="108" spans="1:5" ht="60">
      <c r="A108" s="47" t="s">
        <v>409</v>
      </c>
      <c r="B108" s="42" t="s">
        <v>472</v>
      </c>
      <c r="C108" s="43">
        <v>50000</v>
      </c>
      <c r="D108" s="43">
        <v>0</v>
      </c>
      <c r="E108" s="6"/>
    </row>
    <row r="109" spans="1:5">
      <c r="A109" s="47" t="s">
        <v>473</v>
      </c>
      <c r="B109" s="42" t="s">
        <v>474</v>
      </c>
      <c r="C109" s="43">
        <v>21083970.960000001</v>
      </c>
      <c r="D109" s="43">
        <f>D110+D113+D116</f>
        <v>10530392.01</v>
      </c>
      <c r="E109" s="6"/>
    </row>
    <row r="110" spans="1:5" ht="30">
      <c r="A110" s="47" t="s">
        <v>344</v>
      </c>
      <c r="B110" s="42" t="s">
        <v>475</v>
      </c>
      <c r="C110" s="43">
        <v>168414.64</v>
      </c>
      <c r="D110" s="43">
        <f>D111</f>
        <v>168414.64</v>
      </c>
      <c r="E110" s="6"/>
    </row>
    <row r="111" spans="1:5" ht="30">
      <c r="A111" s="47" t="s">
        <v>346</v>
      </c>
      <c r="B111" s="42" t="s">
        <v>476</v>
      </c>
      <c r="C111" s="43">
        <v>168414.64</v>
      </c>
      <c r="D111" s="43">
        <f>D112</f>
        <v>168414.64</v>
      </c>
      <c r="E111" s="6"/>
    </row>
    <row r="112" spans="1:5">
      <c r="A112" s="47" t="s">
        <v>348</v>
      </c>
      <c r="B112" s="42" t="s">
        <v>477</v>
      </c>
      <c r="C112" s="43">
        <v>168414.64</v>
      </c>
      <c r="D112" s="43">
        <v>168414.64</v>
      </c>
      <c r="E112" s="6"/>
    </row>
    <row r="113" spans="1:5" ht="30">
      <c r="A113" s="47" t="s">
        <v>437</v>
      </c>
      <c r="B113" s="42" t="s">
        <v>478</v>
      </c>
      <c r="C113" s="43">
        <v>19968526.32</v>
      </c>
      <c r="D113" s="43">
        <f>D114</f>
        <v>9414947.3699999992</v>
      </c>
      <c r="E113" s="6"/>
    </row>
    <row r="114" spans="1:5">
      <c r="A114" s="47" t="s">
        <v>438</v>
      </c>
      <c r="B114" s="42" t="s">
        <v>479</v>
      </c>
      <c r="C114" s="43">
        <v>19968526.32</v>
      </c>
      <c r="D114" s="43">
        <f>D115</f>
        <v>9414947.3699999992</v>
      </c>
      <c r="E114" s="6"/>
    </row>
    <row r="115" spans="1:5" ht="45">
      <c r="A115" s="47" t="s">
        <v>439</v>
      </c>
      <c r="B115" s="42" t="s">
        <v>480</v>
      </c>
      <c r="C115" s="43">
        <v>19968526.32</v>
      </c>
      <c r="D115" s="43">
        <f>143000+9271947.37</f>
        <v>9414947.3699999992</v>
      </c>
      <c r="E115" s="6"/>
    </row>
    <row r="116" spans="1:5">
      <c r="A116" s="47" t="s">
        <v>374</v>
      </c>
      <c r="B116" s="42" t="s">
        <v>481</v>
      </c>
      <c r="C116" s="43">
        <v>947030</v>
      </c>
      <c r="D116" s="43">
        <f>D117</f>
        <v>947030</v>
      </c>
      <c r="E116" s="6"/>
    </row>
    <row r="117" spans="1:5">
      <c r="A117" s="47" t="s">
        <v>291</v>
      </c>
      <c r="B117" s="42" t="s">
        <v>482</v>
      </c>
      <c r="C117" s="43">
        <v>947030</v>
      </c>
      <c r="D117" s="43">
        <v>947030</v>
      </c>
      <c r="E117" s="6"/>
    </row>
    <row r="118" spans="1:5">
      <c r="A118" s="47" t="s">
        <v>483</v>
      </c>
      <c r="B118" s="42" t="s">
        <v>484</v>
      </c>
      <c r="C118" s="43">
        <v>17297423</v>
      </c>
      <c r="D118" s="43">
        <f>D119+D122</f>
        <v>8171004</v>
      </c>
      <c r="E118" s="6"/>
    </row>
    <row r="119" spans="1:5" ht="30">
      <c r="A119" s="47" t="s">
        <v>437</v>
      </c>
      <c r="B119" s="42" t="s">
        <v>485</v>
      </c>
      <c r="C119" s="43">
        <v>16547423</v>
      </c>
      <c r="D119" s="43">
        <f>D120</f>
        <v>7421004</v>
      </c>
      <c r="E119" s="6"/>
    </row>
    <row r="120" spans="1:5">
      <c r="A120" s="47" t="s">
        <v>438</v>
      </c>
      <c r="B120" s="42" t="s">
        <v>486</v>
      </c>
      <c r="C120" s="43">
        <v>16547423</v>
      </c>
      <c r="D120" s="43">
        <v>7421004</v>
      </c>
      <c r="E120" s="6"/>
    </row>
    <row r="121" spans="1:5" ht="45">
      <c r="A121" s="47" t="s">
        <v>439</v>
      </c>
      <c r="B121" s="42" t="s">
        <v>487</v>
      </c>
      <c r="C121" s="43">
        <v>16547423</v>
      </c>
      <c r="D121" s="43">
        <v>7421004</v>
      </c>
      <c r="E121" s="6"/>
    </row>
    <row r="122" spans="1:5">
      <c r="A122" s="47" t="s">
        <v>374</v>
      </c>
      <c r="B122" s="42" t="s">
        <v>488</v>
      </c>
      <c r="C122" s="43">
        <v>750000</v>
      </c>
      <c r="D122" s="43">
        <f>D123</f>
        <v>750000</v>
      </c>
      <c r="E122" s="6"/>
    </row>
    <row r="123" spans="1:5">
      <c r="A123" s="47" t="s">
        <v>291</v>
      </c>
      <c r="B123" s="42" t="s">
        <v>489</v>
      </c>
      <c r="C123" s="43">
        <v>750000</v>
      </c>
      <c r="D123" s="43">
        <v>750000</v>
      </c>
      <c r="E123" s="6"/>
    </row>
    <row r="124" spans="1:5">
      <c r="A124" s="47" t="s">
        <v>490</v>
      </c>
      <c r="B124" s="42" t="s">
        <v>491</v>
      </c>
      <c r="C124" s="43">
        <v>467721679.30000001</v>
      </c>
      <c r="D124" s="43">
        <f>D125+D143+D171+D190+D194+D204</f>
        <v>457022963.10999995</v>
      </c>
      <c r="E124" s="6"/>
    </row>
    <row r="125" spans="1:5">
      <c r="A125" s="47" t="s">
        <v>492</v>
      </c>
      <c r="B125" s="42" t="s">
        <v>493</v>
      </c>
      <c r="C125" s="43">
        <v>175848082.41999999</v>
      </c>
      <c r="D125" s="43">
        <f>D126+D131+D135+D138</f>
        <v>165702047</v>
      </c>
      <c r="E125" s="6"/>
    </row>
    <row r="126" spans="1:5" ht="68.25" customHeight="1">
      <c r="A126" s="47" t="s">
        <v>326</v>
      </c>
      <c r="B126" s="42" t="s">
        <v>494</v>
      </c>
      <c r="C126" s="43">
        <v>115634581.86</v>
      </c>
      <c r="D126" s="43">
        <f>D127</f>
        <v>115533692.86</v>
      </c>
      <c r="E126" s="6"/>
    </row>
    <row r="127" spans="1:5">
      <c r="A127" s="47" t="s">
        <v>386</v>
      </c>
      <c r="B127" s="42" t="s">
        <v>495</v>
      </c>
      <c r="C127" s="43">
        <v>115634581.86</v>
      </c>
      <c r="D127" s="43">
        <f>D128+D129+D130</f>
        <v>115533692.86</v>
      </c>
      <c r="E127" s="6"/>
    </row>
    <row r="128" spans="1:5">
      <c r="A128" s="47" t="s">
        <v>388</v>
      </c>
      <c r="B128" s="42" t="s">
        <v>496</v>
      </c>
      <c r="C128" s="43">
        <v>88630613.579999998</v>
      </c>
      <c r="D128" s="43">
        <v>88630613.579999998</v>
      </c>
      <c r="E128" s="6"/>
    </row>
    <row r="129" spans="1:5" ht="30">
      <c r="A129" s="47" t="s">
        <v>390</v>
      </c>
      <c r="B129" s="42" t="s">
        <v>497</v>
      </c>
      <c r="C129" s="43">
        <v>192889</v>
      </c>
      <c r="D129" s="43">
        <v>92000</v>
      </c>
      <c r="E129" s="6"/>
    </row>
    <row r="130" spans="1:5" ht="45">
      <c r="A130" s="47" t="s">
        <v>392</v>
      </c>
      <c r="B130" s="42" t="s">
        <v>498</v>
      </c>
      <c r="C130" s="43">
        <v>26811079.280000001</v>
      </c>
      <c r="D130" s="43">
        <v>26811079.280000001</v>
      </c>
      <c r="E130" s="6"/>
    </row>
    <row r="131" spans="1:5" ht="30">
      <c r="A131" s="47" t="s">
        <v>344</v>
      </c>
      <c r="B131" s="42" t="s">
        <v>499</v>
      </c>
      <c r="C131" s="43">
        <v>57130943.600000001</v>
      </c>
      <c r="D131" s="43">
        <f>D132</f>
        <v>47108143.600000001</v>
      </c>
      <c r="E131" s="6"/>
    </row>
    <row r="132" spans="1:5" ht="30">
      <c r="A132" s="47" t="s">
        <v>346</v>
      </c>
      <c r="B132" s="42" t="s">
        <v>500</v>
      </c>
      <c r="C132" s="43">
        <v>57130943.600000001</v>
      </c>
      <c r="D132" s="43">
        <f>D133+D134</f>
        <v>47108143.600000001</v>
      </c>
      <c r="E132" s="6"/>
    </row>
    <row r="133" spans="1:5" ht="30">
      <c r="A133" s="47" t="s">
        <v>461</v>
      </c>
      <c r="B133" s="42" t="s">
        <v>501</v>
      </c>
      <c r="C133" s="43">
        <v>642584.6</v>
      </c>
      <c r="D133" s="43">
        <v>642584.6</v>
      </c>
      <c r="E133" s="6"/>
    </row>
    <row r="134" spans="1:5">
      <c r="A134" s="47" t="s">
        <v>348</v>
      </c>
      <c r="B134" s="42" t="s">
        <v>502</v>
      </c>
      <c r="C134" s="43">
        <v>56488359</v>
      </c>
      <c r="D134" s="43">
        <v>46465559</v>
      </c>
      <c r="E134" s="6"/>
    </row>
    <row r="135" spans="1:5">
      <c r="A135" s="47" t="s">
        <v>397</v>
      </c>
      <c r="B135" s="42" t="s">
        <v>503</v>
      </c>
      <c r="C135" s="43">
        <v>22256.959999999999</v>
      </c>
      <c r="D135" s="43">
        <f>D136</f>
        <v>22256.95</v>
      </c>
      <c r="E135" s="6"/>
    </row>
    <row r="136" spans="1:5" ht="30">
      <c r="A136" s="47" t="s">
        <v>504</v>
      </c>
      <c r="B136" s="42" t="s">
        <v>505</v>
      </c>
      <c r="C136" s="43">
        <v>22256.959999999999</v>
      </c>
      <c r="D136" s="43">
        <f>D137</f>
        <v>22256.95</v>
      </c>
      <c r="E136" s="6"/>
    </row>
    <row r="137" spans="1:5" ht="30.75" customHeight="1">
      <c r="A137" s="47" t="s">
        <v>506</v>
      </c>
      <c r="B137" s="42" t="s">
        <v>507</v>
      </c>
      <c r="C137" s="43">
        <v>22256.959999999999</v>
      </c>
      <c r="D137" s="43">
        <v>22256.95</v>
      </c>
      <c r="E137" s="6"/>
    </row>
    <row r="138" spans="1:5">
      <c r="A138" s="47" t="s">
        <v>350</v>
      </c>
      <c r="B138" s="42" t="s">
        <v>508</v>
      </c>
      <c r="C138" s="43">
        <v>3060300</v>
      </c>
      <c r="D138" s="43">
        <f>D139</f>
        <v>3037953.59</v>
      </c>
      <c r="E138" s="6"/>
    </row>
    <row r="139" spans="1:5">
      <c r="A139" s="47" t="s">
        <v>351</v>
      </c>
      <c r="B139" s="42" t="s">
        <v>509</v>
      </c>
      <c r="C139" s="43">
        <v>3060300</v>
      </c>
      <c r="D139" s="43">
        <f>D140+D141+D142</f>
        <v>3037953.59</v>
      </c>
      <c r="E139" s="6"/>
    </row>
    <row r="140" spans="1:5" ht="30">
      <c r="A140" s="47" t="s">
        <v>352</v>
      </c>
      <c r="B140" s="42" t="s">
        <v>510</v>
      </c>
      <c r="C140" s="43">
        <v>3041037</v>
      </c>
      <c r="D140" s="43">
        <v>3034515</v>
      </c>
      <c r="E140" s="6"/>
    </row>
    <row r="141" spans="1:5">
      <c r="A141" s="47" t="s">
        <v>353</v>
      </c>
      <c r="B141" s="42" t="s">
        <v>511</v>
      </c>
      <c r="C141" s="43">
        <v>17000</v>
      </c>
      <c r="D141" s="43">
        <v>1200</v>
      </c>
      <c r="E141" s="6"/>
    </row>
    <row r="142" spans="1:5">
      <c r="A142" s="47" t="s">
        <v>354</v>
      </c>
      <c r="B142" s="42" t="s">
        <v>512</v>
      </c>
      <c r="C142" s="43">
        <v>2263</v>
      </c>
      <c r="D142" s="43">
        <v>2238.59</v>
      </c>
      <c r="E142" s="6"/>
    </row>
    <row r="143" spans="1:5">
      <c r="A143" s="47" t="s">
        <v>513</v>
      </c>
      <c r="B143" s="42" t="s">
        <v>514</v>
      </c>
      <c r="C143" s="43">
        <v>235794927.19</v>
      </c>
      <c r="D143" s="43">
        <f>D144+D149+D152+D155+D158+D164</f>
        <v>235338936.75000003</v>
      </c>
      <c r="E143" s="6"/>
    </row>
    <row r="144" spans="1:5" ht="75">
      <c r="A144" s="47" t="s">
        <v>326</v>
      </c>
      <c r="B144" s="42" t="s">
        <v>515</v>
      </c>
      <c r="C144" s="43">
        <v>41720607.659999996</v>
      </c>
      <c r="D144" s="43">
        <f>D145</f>
        <v>41720607.659999996</v>
      </c>
      <c r="E144" s="6"/>
    </row>
    <row r="145" spans="1:5">
      <c r="A145" s="47" t="s">
        <v>386</v>
      </c>
      <c r="B145" s="42" t="s">
        <v>516</v>
      </c>
      <c r="C145" s="43">
        <v>41720607.659999996</v>
      </c>
      <c r="D145" s="43">
        <f>D146+D147+D148</f>
        <v>41720607.659999996</v>
      </c>
      <c r="E145" s="6"/>
    </row>
    <row r="146" spans="1:5">
      <c r="A146" s="47" t="s">
        <v>388</v>
      </c>
      <c r="B146" s="42" t="s">
        <v>517</v>
      </c>
      <c r="C146" s="43">
        <v>32041628.359999999</v>
      </c>
      <c r="D146" s="43">
        <v>32041628.359999999</v>
      </c>
      <c r="E146" s="6"/>
    </row>
    <row r="147" spans="1:5" ht="30">
      <c r="A147" s="47" t="s">
        <v>390</v>
      </c>
      <c r="B147" s="42" t="s">
        <v>518</v>
      </c>
      <c r="C147" s="43">
        <v>2400</v>
      </c>
      <c r="D147" s="43">
        <v>2400</v>
      </c>
      <c r="E147" s="6"/>
    </row>
    <row r="148" spans="1:5" ht="45">
      <c r="A148" s="47" t="s">
        <v>392</v>
      </c>
      <c r="B148" s="42" t="s">
        <v>519</v>
      </c>
      <c r="C148" s="43">
        <v>9676579.3000000007</v>
      </c>
      <c r="D148" s="43">
        <v>9676579.3000000007</v>
      </c>
      <c r="E148" s="6"/>
    </row>
    <row r="149" spans="1:5" ht="30">
      <c r="A149" s="47" t="s">
        <v>344</v>
      </c>
      <c r="B149" s="42" t="s">
        <v>520</v>
      </c>
      <c r="C149" s="43">
        <v>25118980.510000002</v>
      </c>
      <c r="D149" s="43">
        <f>D150</f>
        <v>24667380.510000002</v>
      </c>
      <c r="E149" s="6"/>
    </row>
    <row r="150" spans="1:5" ht="30">
      <c r="A150" s="47" t="s">
        <v>346</v>
      </c>
      <c r="B150" s="42" t="s">
        <v>521</v>
      </c>
      <c r="C150" s="43">
        <v>25118980.510000002</v>
      </c>
      <c r="D150" s="43">
        <f>D151</f>
        <v>24667380.510000002</v>
      </c>
      <c r="E150" s="6"/>
    </row>
    <row r="151" spans="1:5">
      <c r="A151" s="47" t="s">
        <v>348</v>
      </c>
      <c r="B151" s="42" t="s">
        <v>522</v>
      </c>
      <c r="C151" s="43">
        <v>25118980.510000002</v>
      </c>
      <c r="D151" s="43">
        <v>24667380.510000002</v>
      </c>
      <c r="E151" s="6"/>
    </row>
    <row r="152" spans="1:5">
      <c r="A152" s="47" t="s">
        <v>397</v>
      </c>
      <c r="B152" s="42" t="s">
        <v>523</v>
      </c>
      <c r="C152" s="43">
        <v>19863.95</v>
      </c>
      <c r="D152" s="43">
        <f>D153</f>
        <v>19863.95</v>
      </c>
      <c r="E152" s="6"/>
    </row>
    <row r="153" spans="1:5" ht="30">
      <c r="A153" s="47" t="s">
        <v>504</v>
      </c>
      <c r="B153" s="42" t="s">
        <v>524</v>
      </c>
      <c r="C153" s="43">
        <v>19863.95</v>
      </c>
      <c r="D153" s="43">
        <f>D154</f>
        <v>19863.95</v>
      </c>
      <c r="E153" s="6"/>
    </row>
    <row r="154" spans="1:5" ht="45">
      <c r="A154" s="47" t="s">
        <v>506</v>
      </c>
      <c r="B154" s="42" t="s">
        <v>525</v>
      </c>
      <c r="C154" s="43">
        <v>19863.95</v>
      </c>
      <c r="D154" s="43">
        <v>19863.95</v>
      </c>
      <c r="E154" s="6"/>
    </row>
    <row r="155" spans="1:5" ht="30">
      <c r="A155" s="47" t="s">
        <v>437</v>
      </c>
      <c r="B155" s="42" t="s">
        <v>526</v>
      </c>
      <c r="C155" s="43">
        <v>56096308.649999999</v>
      </c>
      <c r="D155" s="43">
        <f>D156</f>
        <v>56096308.649999999</v>
      </c>
      <c r="E155" s="6"/>
    </row>
    <row r="156" spans="1:5">
      <c r="A156" s="47" t="s">
        <v>438</v>
      </c>
      <c r="B156" s="42" t="s">
        <v>527</v>
      </c>
      <c r="C156" s="43">
        <v>56096308.649999999</v>
      </c>
      <c r="D156" s="43">
        <f>D157</f>
        <v>56096308.649999999</v>
      </c>
      <c r="E156" s="6"/>
    </row>
    <row r="157" spans="1:5" ht="45">
      <c r="A157" s="47" t="s">
        <v>439</v>
      </c>
      <c r="B157" s="42" t="s">
        <v>528</v>
      </c>
      <c r="C157" s="43">
        <v>56096308.649999999</v>
      </c>
      <c r="D157" s="43">
        <v>56096308.649999999</v>
      </c>
      <c r="E157" s="6"/>
    </row>
    <row r="158" spans="1:5" ht="30">
      <c r="A158" s="47" t="s">
        <v>401</v>
      </c>
      <c r="B158" s="42" t="s">
        <v>529</v>
      </c>
      <c r="C158" s="43">
        <v>110131313.37</v>
      </c>
      <c r="D158" s="43">
        <f>D159+D162</f>
        <v>110131313.37</v>
      </c>
      <c r="E158" s="6"/>
    </row>
    <row r="159" spans="1:5">
      <c r="A159" s="47" t="s">
        <v>403</v>
      </c>
      <c r="B159" s="42" t="s">
        <v>530</v>
      </c>
      <c r="C159" s="43">
        <v>110056313.37</v>
      </c>
      <c r="D159" s="43">
        <f>D160+D161</f>
        <v>110056313.37</v>
      </c>
      <c r="E159" s="6"/>
    </row>
    <row r="160" spans="1:5" ht="60">
      <c r="A160" s="47" t="s">
        <v>405</v>
      </c>
      <c r="B160" s="42" t="s">
        <v>531</v>
      </c>
      <c r="C160" s="43">
        <v>83878272.170000002</v>
      </c>
      <c r="D160" s="43">
        <v>83878272.170000002</v>
      </c>
      <c r="E160" s="6"/>
    </row>
    <row r="161" spans="1:5">
      <c r="A161" s="47" t="s">
        <v>532</v>
      </c>
      <c r="B161" s="42" t="s">
        <v>533</v>
      </c>
      <c r="C161" s="43">
        <v>26178041.199999999</v>
      </c>
      <c r="D161" s="43">
        <v>26178041.199999999</v>
      </c>
      <c r="E161" s="6"/>
    </row>
    <row r="162" spans="1:5">
      <c r="A162" s="47" t="s">
        <v>534</v>
      </c>
      <c r="B162" s="42" t="s">
        <v>535</v>
      </c>
      <c r="C162" s="43">
        <v>75000</v>
      </c>
      <c r="D162" s="43">
        <f>D163</f>
        <v>75000</v>
      </c>
      <c r="E162" s="6"/>
    </row>
    <row r="163" spans="1:5">
      <c r="A163" s="47" t="s">
        <v>536</v>
      </c>
      <c r="B163" s="42" t="s">
        <v>537</v>
      </c>
      <c r="C163" s="43">
        <v>75000</v>
      </c>
      <c r="D163" s="43">
        <v>75000</v>
      </c>
      <c r="E163" s="6"/>
    </row>
    <row r="164" spans="1:5">
      <c r="A164" s="47" t="s">
        <v>350</v>
      </c>
      <c r="B164" s="42" t="s">
        <v>538</v>
      </c>
      <c r="C164" s="43">
        <v>2707853.05</v>
      </c>
      <c r="D164" s="43">
        <f>D165+D167</f>
        <v>2703462.61</v>
      </c>
      <c r="E164" s="6"/>
    </row>
    <row r="165" spans="1:5" ht="60">
      <c r="A165" s="47" t="s">
        <v>408</v>
      </c>
      <c r="B165" s="42" t="s">
        <v>539</v>
      </c>
      <c r="C165" s="43">
        <v>271513.05</v>
      </c>
      <c r="D165" s="43">
        <f>D166</f>
        <v>271513.05</v>
      </c>
      <c r="E165" s="6"/>
    </row>
    <row r="166" spans="1:5" ht="60">
      <c r="A166" s="47" t="s">
        <v>409</v>
      </c>
      <c r="B166" s="42" t="s">
        <v>540</v>
      </c>
      <c r="C166" s="43">
        <v>271513.05</v>
      </c>
      <c r="D166" s="43">
        <v>271513.05</v>
      </c>
      <c r="E166" s="6"/>
    </row>
    <row r="167" spans="1:5">
      <c r="A167" s="47" t="s">
        <v>351</v>
      </c>
      <c r="B167" s="42" t="s">
        <v>541</v>
      </c>
      <c r="C167" s="43">
        <v>2436340</v>
      </c>
      <c r="D167" s="43">
        <f>D168+D169+D170</f>
        <v>2431949.56</v>
      </c>
      <c r="E167" s="6"/>
    </row>
    <row r="168" spans="1:5" ht="30">
      <c r="A168" s="47" t="s">
        <v>352</v>
      </c>
      <c r="B168" s="42" t="s">
        <v>542</v>
      </c>
      <c r="C168" s="43">
        <v>2366930</v>
      </c>
      <c r="D168" s="43">
        <v>2366930</v>
      </c>
      <c r="E168" s="6"/>
    </row>
    <row r="169" spans="1:5">
      <c r="A169" s="47" t="s">
        <v>353</v>
      </c>
      <c r="B169" s="42" t="s">
        <v>543</v>
      </c>
      <c r="C169" s="43">
        <v>8000</v>
      </c>
      <c r="D169" s="43">
        <v>3750</v>
      </c>
      <c r="E169" s="6"/>
    </row>
    <row r="170" spans="1:5">
      <c r="A170" s="47" t="s">
        <v>354</v>
      </c>
      <c r="B170" s="42" t="s">
        <v>544</v>
      </c>
      <c r="C170" s="43">
        <v>61410</v>
      </c>
      <c r="D170" s="43">
        <v>61269.56</v>
      </c>
      <c r="E170" s="6"/>
    </row>
    <row r="171" spans="1:5">
      <c r="A171" s="47" t="s">
        <v>545</v>
      </c>
      <c r="B171" s="42" t="s">
        <v>546</v>
      </c>
      <c r="C171" s="43">
        <v>26070699.18</v>
      </c>
      <c r="D171" s="43">
        <f>D172+D178+D181+D185</f>
        <v>26060204.84</v>
      </c>
      <c r="E171" s="6"/>
    </row>
    <row r="172" spans="1:5" ht="75">
      <c r="A172" s="47" t="s">
        <v>326</v>
      </c>
      <c r="B172" s="42" t="s">
        <v>547</v>
      </c>
      <c r="C172" s="43">
        <v>13420550.67</v>
      </c>
      <c r="D172" s="43">
        <f>D173</f>
        <v>13412187.67</v>
      </c>
      <c r="E172" s="6"/>
    </row>
    <row r="173" spans="1:5">
      <c r="A173" s="47" t="s">
        <v>386</v>
      </c>
      <c r="B173" s="42" t="s">
        <v>548</v>
      </c>
      <c r="C173" s="43">
        <v>13420550.67</v>
      </c>
      <c r="D173" s="43">
        <f>D174+D175+D176+D177</f>
        <v>13412187.67</v>
      </c>
      <c r="E173" s="6"/>
    </row>
    <row r="174" spans="1:5">
      <c r="A174" s="47" t="s">
        <v>388</v>
      </c>
      <c r="B174" s="42" t="s">
        <v>549</v>
      </c>
      <c r="C174" s="43">
        <v>10253717.699999999</v>
      </c>
      <c r="D174" s="43">
        <v>10253717.699999999</v>
      </c>
      <c r="E174" s="6"/>
    </row>
    <row r="175" spans="1:5" ht="30">
      <c r="A175" s="47" t="s">
        <v>390</v>
      </c>
      <c r="B175" s="42" t="s">
        <v>550</v>
      </c>
      <c r="C175" s="43">
        <v>20363</v>
      </c>
      <c r="D175" s="43">
        <v>12000</v>
      </c>
      <c r="E175" s="6"/>
    </row>
    <row r="176" spans="1:5" ht="60">
      <c r="A176" s="47" t="s">
        <v>551</v>
      </c>
      <c r="B176" s="42" t="s">
        <v>552</v>
      </c>
      <c r="C176" s="43">
        <v>50000</v>
      </c>
      <c r="D176" s="43">
        <v>50000</v>
      </c>
      <c r="E176" s="6"/>
    </row>
    <row r="177" spans="1:5" ht="45">
      <c r="A177" s="47" t="s">
        <v>392</v>
      </c>
      <c r="B177" s="42" t="s">
        <v>553</v>
      </c>
      <c r="C177" s="43">
        <v>3096469.97</v>
      </c>
      <c r="D177" s="43">
        <v>3096469.97</v>
      </c>
      <c r="E177" s="6"/>
    </row>
    <row r="178" spans="1:5" ht="30">
      <c r="A178" s="47" t="s">
        <v>344</v>
      </c>
      <c r="B178" s="42" t="s">
        <v>554</v>
      </c>
      <c r="C178" s="43">
        <v>859060.33</v>
      </c>
      <c r="D178" s="43">
        <f>D179</f>
        <v>859060.33</v>
      </c>
      <c r="E178" s="6"/>
    </row>
    <row r="179" spans="1:5" ht="30">
      <c r="A179" s="47" t="s">
        <v>346</v>
      </c>
      <c r="B179" s="42" t="s">
        <v>555</v>
      </c>
      <c r="C179" s="43">
        <v>859060.33</v>
      </c>
      <c r="D179" s="43">
        <f>D180</f>
        <v>859060.33</v>
      </c>
      <c r="E179" s="6"/>
    </row>
    <row r="180" spans="1:5">
      <c r="A180" s="47" t="s">
        <v>348</v>
      </c>
      <c r="B180" s="42" t="s">
        <v>556</v>
      </c>
      <c r="C180" s="43">
        <v>859060.33</v>
      </c>
      <c r="D180" s="43">
        <v>859060.33</v>
      </c>
      <c r="E180" s="6"/>
    </row>
    <row r="181" spans="1:5" ht="30">
      <c r="A181" s="47" t="s">
        <v>401</v>
      </c>
      <c r="B181" s="42" t="s">
        <v>557</v>
      </c>
      <c r="C181" s="43">
        <v>11725950.18</v>
      </c>
      <c r="D181" s="43">
        <f>D182</f>
        <v>11725950.18</v>
      </c>
      <c r="E181" s="6"/>
    </row>
    <row r="182" spans="1:5">
      <c r="A182" s="47" t="s">
        <v>534</v>
      </c>
      <c r="B182" s="42" t="s">
        <v>558</v>
      </c>
      <c r="C182" s="43">
        <v>11725950.18</v>
      </c>
      <c r="D182" s="43">
        <f>D183+D184</f>
        <v>11725950.18</v>
      </c>
      <c r="E182" s="6"/>
    </row>
    <row r="183" spans="1:5" ht="60">
      <c r="A183" s="47" t="s">
        <v>559</v>
      </c>
      <c r="B183" s="42" t="s">
        <v>560</v>
      </c>
      <c r="C183" s="43">
        <v>9804830</v>
      </c>
      <c r="D183" s="43">
        <v>9804830</v>
      </c>
      <c r="E183" s="6"/>
    </row>
    <row r="184" spans="1:5">
      <c r="A184" s="47" t="s">
        <v>536</v>
      </c>
      <c r="B184" s="42" t="s">
        <v>561</v>
      </c>
      <c r="C184" s="43">
        <v>1921120.18</v>
      </c>
      <c r="D184" s="43">
        <v>1921120.18</v>
      </c>
      <c r="E184" s="6"/>
    </row>
    <row r="185" spans="1:5">
      <c r="A185" s="47" t="s">
        <v>350</v>
      </c>
      <c r="B185" s="42" t="s">
        <v>562</v>
      </c>
      <c r="C185" s="43">
        <v>65138</v>
      </c>
      <c r="D185" s="43">
        <f>D186</f>
        <v>63006.66</v>
      </c>
      <c r="E185" s="6"/>
    </row>
    <row r="186" spans="1:5">
      <c r="A186" s="47" t="s">
        <v>351</v>
      </c>
      <c r="B186" s="42" t="s">
        <v>563</v>
      </c>
      <c r="C186" s="43">
        <v>65138</v>
      </c>
      <c r="D186" s="43">
        <f>D187+D188+D189</f>
        <v>63006.66</v>
      </c>
      <c r="E186" s="6"/>
    </row>
    <row r="187" spans="1:5" ht="30">
      <c r="A187" s="47" t="s">
        <v>352</v>
      </c>
      <c r="B187" s="42" t="s">
        <v>564</v>
      </c>
      <c r="C187" s="43">
        <v>63783</v>
      </c>
      <c r="D187" s="43">
        <v>62654</v>
      </c>
      <c r="E187" s="6"/>
    </row>
    <row r="188" spans="1:5">
      <c r="A188" s="47" t="s">
        <v>353</v>
      </c>
      <c r="B188" s="42" t="s">
        <v>565</v>
      </c>
      <c r="C188" s="43">
        <v>1000</v>
      </c>
      <c r="D188" s="43">
        <v>0</v>
      </c>
      <c r="E188" s="6"/>
    </row>
    <row r="189" spans="1:5">
      <c r="A189" s="47" t="s">
        <v>354</v>
      </c>
      <c r="B189" s="42" t="s">
        <v>566</v>
      </c>
      <c r="C189" s="43">
        <v>355</v>
      </c>
      <c r="D189" s="43">
        <v>352.66</v>
      </c>
      <c r="E189" s="6"/>
    </row>
    <row r="190" spans="1:5" ht="30">
      <c r="A190" s="47" t="s">
        <v>567</v>
      </c>
      <c r="B190" s="42" t="s">
        <v>568</v>
      </c>
      <c r="C190" s="43">
        <v>110000</v>
      </c>
      <c r="D190" s="43">
        <f>D191</f>
        <v>110000</v>
      </c>
      <c r="E190" s="6"/>
    </row>
    <row r="191" spans="1:5" ht="30">
      <c r="A191" s="47" t="s">
        <v>344</v>
      </c>
      <c r="B191" s="42" t="s">
        <v>569</v>
      </c>
      <c r="C191" s="43">
        <v>110000</v>
      </c>
      <c r="D191" s="43">
        <f>D192</f>
        <v>110000</v>
      </c>
      <c r="E191" s="6"/>
    </row>
    <row r="192" spans="1:5" ht="30">
      <c r="A192" s="47" t="s">
        <v>346</v>
      </c>
      <c r="B192" s="42" t="s">
        <v>570</v>
      </c>
      <c r="C192" s="43">
        <v>110000</v>
      </c>
      <c r="D192" s="43">
        <f>D193</f>
        <v>110000</v>
      </c>
      <c r="E192" s="6"/>
    </row>
    <row r="193" spans="1:5">
      <c r="A193" s="47" t="s">
        <v>348</v>
      </c>
      <c r="B193" s="42" t="s">
        <v>571</v>
      </c>
      <c r="C193" s="43">
        <v>110000</v>
      </c>
      <c r="D193" s="43">
        <v>110000</v>
      </c>
      <c r="E193" s="6"/>
    </row>
    <row r="194" spans="1:5">
      <c r="A194" s="47" t="s">
        <v>572</v>
      </c>
      <c r="B194" s="42" t="s">
        <v>573</v>
      </c>
      <c r="C194" s="43">
        <v>4202860</v>
      </c>
      <c r="D194" s="43">
        <v>4119630</v>
      </c>
      <c r="E194" s="6"/>
    </row>
    <row r="195" spans="1:5" ht="30">
      <c r="A195" s="47" t="s">
        <v>344</v>
      </c>
      <c r="B195" s="42" t="s">
        <v>574</v>
      </c>
      <c r="C195" s="43">
        <v>191730</v>
      </c>
      <c r="D195" s="43">
        <f>D196</f>
        <v>191730</v>
      </c>
      <c r="E195" s="6"/>
    </row>
    <row r="196" spans="1:5" ht="30">
      <c r="A196" s="47" t="s">
        <v>346</v>
      </c>
      <c r="B196" s="42" t="s">
        <v>575</v>
      </c>
      <c r="C196" s="43">
        <v>191730</v>
      </c>
      <c r="D196" s="43">
        <f>D197</f>
        <v>191730</v>
      </c>
      <c r="E196" s="6"/>
    </row>
    <row r="197" spans="1:5">
      <c r="A197" s="47" t="s">
        <v>348</v>
      </c>
      <c r="B197" s="42" t="s">
        <v>576</v>
      </c>
      <c r="C197" s="43">
        <v>191730</v>
      </c>
      <c r="D197" s="43">
        <v>191730</v>
      </c>
      <c r="E197" s="6"/>
    </row>
    <row r="198" spans="1:5" ht="30">
      <c r="A198" s="47" t="s">
        <v>401</v>
      </c>
      <c r="B198" s="42" t="s">
        <v>577</v>
      </c>
      <c r="C198" s="43">
        <v>4011130</v>
      </c>
      <c r="D198" s="43">
        <f>D199+D201</f>
        <v>4011130</v>
      </c>
      <c r="E198" s="6"/>
    </row>
    <row r="199" spans="1:5">
      <c r="A199" s="47" t="s">
        <v>403</v>
      </c>
      <c r="B199" s="42" t="s">
        <v>578</v>
      </c>
      <c r="C199" s="43">
        <v>1169784</v>
      </c>
      <c r="D199" s="43">
        <f>D200</f>
        <v>1169784</v>
      </c>
      <c r="E199" s="6"/>
    </row>
    <row r="200" spans="1:5">
      <c r="A200" s="47" t="s">
        <v>532</v>
      </c>
      <c r="B200" s="42" t="s">
        <v>579</v>
      </c>
      <c r="C200" s="43">
        <v>1169784</v>
      </c>
      <c r="D200" s="43">
        <v>1169784</v>
      </c>
      <c r="E200" s="6"/>
    </row>
    <row r="201" spans="1:5">
      <c r="A201" s="47" t="s">
        <v>534</v>
      </c>
      <c r="B201" s="42" t="s">
        <v>580</v>
      </c>
      <c r="C201" s="43">
        <v>2841346</v>
      </c>
      <c r="D201" s="43">
        <f>D202+D203</f>
        <v>2841346</v>
      </c>
      <c r="E201" s="6"/>
    </row>
    <row r="202" spans="1:5" ht="60">
      <c r="A202" s="47" t="s">
        <v>559</v>
      </c>
      <c r="B202" s="42" t="s">
        <v>581</v>
      </c>
      <c r="C202" s="43">
        <v>2601100</v>
      </c>
      <c r="D202" s="43">
        <v>2601100</v>
      </c>
      <c r="E202" s="6"/>
    </row>
    <row r="203" spans="1:5">
      <c r="A203" s="47" t="s">
        <v>536</v>
      </c>
      <c r="B203" s="42" t="s">
        <v>582</v>
      </c>
      <c r="C203" s="43">
        <v>240246</v>
      </c>
      <c r="D203" s="43">
        <v>240246</v>
      </c>
      <c r="E203" s="6"/>
    </row>
    <row r="204" spans="1:5">
      <c r="A204" s="47" t="s">
        <v>583</v>
      </c>
      <c r="B204" s="42" t="s">
        <v>584</v>
      </c>
      <c r="C204" s="43">
        <v>25695110.510000002</v>
      </c>
      <c r="D204" s="43">
        <f>D205+D210+D213+D216</f>
        <v>25692144.520000003</v>
      </c>
      <c r="E204" s="6"/>
    </row>
    <row r="205" spans="1:5" ht="75">
      <c r="A205" s="47" t="s">
        <v>326</v>
      </c>
      <c r="B205" s="42" t="s">
        <v>585</v>
      </c>
      <c r="C205" s="43">
        <v>15954214</v>
      </c>
      <c r="D205" s="43">
        <f>D206</f>
        <v>15953024</v>
      </c>
      <c r="E205" s="6"/>
    </row>
    <row r="206" spans="1:5">
      <c r="A206" s="47" t="s">
        <v>386</v>
      </c>
      <c r="B206" s="42" t="s">
        <v>586</v>
      </c>
      <c r="C206" s="43">
        <v>15954214</v>
      </c>
      <c r="D206" s="43">
        <f>D207+D208+D209</f>
        <v>15953024</v>
      </c>
      <c r="E206" s="6"/>
    </row>
    <row r="207" spans="1:5">
      <c r="A207" s="47" t="s">
        <v>388</v>
      </c>
      <c r="B207" s="42" t="s">
        <v>587</v>
      </c>
      <c r="C207" s="43">
        <v>12252174.23</v>
      </c>
      <c r="D207" s="43">
        <v>12252174.23</v>
      </c>
      <c r="E207" s="6"/>
    </row>
    <row r="208" spans="1:5" ht="30">
      <c r="A208" s="47" t="s">
        <v>390</v>
      </c>
      <c r="B208" s="42" t="s">
        <v>588</v>
      </c>
      <c r="C208" s="43">
        <v>1890</v>
      </c>
      <c r="D208" s="43">
        <v>700</v>
      </c>
      <c r="E208" s="6"/>
    </row>
    <row r="209" spans="1:5" ht="45">
      <c r="A209" s="47" t="s">
        <v>392</v>
      </c>
      <c r="B209" s="42" t="s">
        <v>589</v>
      </c>
      <c r="C209" s="43">
        <v>3700149.77</v>
      </c>
      <c r="D209" s="43">
        <v>3700149.77</v>
      </c>
      <c r="E209" s="6"/>
    </row>
    <row r="210" spans="1:5" ht="30">
      <c r="A210" s="47" t="s">
        <v>344</v>
      </c>
      <c r="B210" s="42" t="s">
        <v>590</v>
      </c>
      <c r="C210" s="43">
        <v>9259124.6699999999</v>
      </c>
      <c r="D210" s="43">
        <f>D211</f>
        <v>9259124.6699999999</v>
      </c>
      <c r="E210" s="6"/>
    </row>
    <row r="211" spans="1:5" ht="30">
      <c r="A211" s="47" t="s">
        <v>346</v>
      </c>
      <c r="B211" s="42" t="s">
        <v>591</v>
      </c>
      <c r="C211" s="43">
        <v>9259124.6699999999</v>
      </c>
      <c r="D211" s="43">
        <f>D212</f>
        <v>9259124.6699999999</v>
      </c>
      <c r="E211" s="6"/>
    </row>
    <row r="212" spans="1:5">
      <c r="A212" s="47" t="s">
        <v>348</v>
      </c>
      <c r="B212" s="42" t="s">
        <v>592</v>
      </c>
      <c r="C212" s="43">
        <v>9259124.6699999999</v>
      </c>
      <c r="D212" s="43">
        <v>9259124.6699999999</v>
      </c>
      <c r="E212" s="6"/>
    </row>
    <row r="213" spans="1:5" ht="30">
      <c r="A213" s="47" t="s">
        <v>401</v>
      </c>
      <c r="B213" s="42" t="s">
        <v>593</v>
      </c>
      <c r="C213" s="43">
        <v>80050.84</v>
      </c>
      <c r="D213" s="43">
        <f>D214</f>
        <v>80050.84</v>
      </c>
      <c r="E213" s="6"/>
    </row>
    <row r="214" spans="1:5">
      <c r="A214" s="47" t="s">
        <v>403</v>
      </c>
      <c r="B214" s="42" t="s">
        <v>594</v>
      </c>
      <c r="C214" s="43">
        <v>80050.84</v>
      </c>
      <c r="D214" s="43">
        <f>D215</f>
        <v>80050.84</v>
      </c>
      <c r="E214" s="6"/>
    </row>
    <row r="215" spans="1:5">
      <c r="A215" s="47" t="s">
        <v>532</v>
      </c>
      <c r="B215" s="42" t="s">
        <v>595</v>
      </c>
      <c r="C215" s="43">
        <v>80050.84</v>
      </c>
      <c r="D215" s="43">
        <v>80050.84</v>
      </c>
      <c r="E215" s="6"/>
    </row>
    <row r="216" spans="1:5">
      <c r="A216" s="47" t="s">
        <v>350</v>
      </c>
      <c r="B216" s="42" t="s">
        <v>596</v>
      </c>
      <c r="C216" s="43">
        <v>401721</v>
      </c>
      <c r="D216" s="43">
        <f>D217</f>
        <v>399945.01</v>
      </c>
      <c r="E216" s="6"/>
    </row>
    <row r="217" spans="1:5">
      <c r="A217" s="47" t="s">
        <v>351</v>
      </c>
      <c r="B217" s="42" t="s">
        <v>597</v>
      </c>
      <c r="C217" s="43">
        <v>401721</v>
      </c>
      <c r="D217" s="43">
        <f>D218+D219+D220</f>
        <v>399945.01</v>
      </c>
      <c r="E217" s="6"/>
    </row>
    <row r="218" spans="1:5" ht="30">
      <c r="A218" s="47" t="s">
        <v>352</v>
      </c>
      <c r="B218" s="42" t="s">
        <v>598</v>
      </c>
      <c r="C218" s="43">
        <v>304408</v>
      </c>
      <c r="D218" s="43">
        <v>304408</v>
      </c>
      <c r="E218" s="6"/>
    </row>
    <row r="219" spans="1:5">
      <c r="A219" s="47" t="s">
        <v>353</v>
      </c>
      <c r="B219" s="42" t="s">
        <v>599</v>
      </c>
      <c r="C219" s="43">
        <v>97114</v>
      </c>
      <c r="D219" s="43">
        <v>95343</v>
      </c>
      <c r="E219" s="6"/>
    </row>
    <row r="220" spans="1:5">
      <c r="A220" s="47" t="s">
        <v>354</v>
      </c>
      <c r="B220" s="42" t="s">
        <v>600</v>
      </c>
      <c r="C220" s="43">
        <v>199</v>
      </c>
      <c r="D220" s="43">
        <v>194.01</v>
      </c>
      <c r="E220" s="6"/>
    </row>
    <row r="221" spans="1:5">
      <c r="A221" s="47" t="s">
        <v>601</v>
      </c>
      <c r="B221" s="42" t="s">
        <v>602</v>
      </c>
      <c r="C221" s="43">
        <v>66842613.18</v>
      </c>
      <c r="D221" s="43">
        <f>D222+D239</f>
        <v>55606280.200000003</v>
      </c>
      <c r="E221" s="6"/>
    </row>
    <row r="222" spans="1:5">
      <c r="A222" s="47" t="s">
        <v>603</v>
      </c>
      <c r="B222" s="42" t="s">
        <v>604</v>
      </c>
      <c r="C222" s="43">
        <v>52840713.18</v>
      </c>
      <c r="D222" s="43">
        <f>D223+D228+D231+D235</f>
        <v>45862103.57</v>
      </c>
      <c r="E222" s="6"/>
    </row>
    <row r="223" spans="1:5" ht="67.5" customHeight="1">
      <c r="A223" s="47" t="s">
        <v>326</v>
      </c>
      <c r="B223" s="42" t="s">
        <v>605</v>
      </c>
      <c r="C223" s="43">
        <v>16266172</v>
      </c>
      <c r="D223" s="43">
        <f>D224</f>
        <v>16257672</v>
      </c>
      <c r="E223" s="6"/>
    </row>
    <row r="224" spans="1:5">
      <c r="A224" s="47" t="s">
        <v>386</v>
      </c>
      <c r="B224" s="42" t="s">
        <v>606</v>
      </c>
      <c r="C224" s="43">
        <v>16266172</v>
      </c>
      <c r="D224" s="43">
        <f>D225+D226+D227</f>
        <v>16257672</v>
      </c>
      <c r="E224" s="6"/>
    </row>
    <row r="225" spans="1:5">
      <c r="A225" s="47" t="s">
        <v>388</v>
      </c>
      <c r="B225" s="42" t="s">
        <v>607</v>
      </c>
      <c r="C225" s="43">
        <v>11615410</v>
      </c>
      <c r="D225" s="43">
        <v>11615410</v>
      </c>
      <c r="E225" s="6"/>
    </row>
    <row r="226" spans="1:5" ht="30">
      <c r="A226" s="47" t="s">
        <v>390</v>
      </c>
      <c r="B226" s="42" t="s">
        <v>608</v>
      </c>
      <c r="C226" s="43">
        <v>13500</v>
      </c>
      <c r="D226" s="43">
        <v>5000</v>
      </c>
      <c r="E226" s="6"/>
    </row>
    <row r="227" spans="1:5" ht="45">
      <c r="A227" s="47" t="s">
        <v>392</v>
      </c>
      <c r="B227" s="42" t="s">
        <v>609</v>
      </c>
      <c r="C227" s="43">
        <v>4637262</v>
      </c>
      <c r="D227" s="43">
        <v>4637262</v>
      </c>
      <c r="E227" s="6"/>
    </row>
    <row r="228" spans="1:5" ht="30">
      <c r="A228" s="47" t="s">
        <v>344</v>
      </c>
      <c r="B228" s="42" t="s">
        <v>610</v>
      </c>
      <c r="C228" s="43">
        <v>3473906.18</v>
      </c>
      <c r="D228" s="43">
        <f>D229</f>
        <v>3473906.18</v>
      </c>
      <c r="E228" s="6"/>
    </row>
    <row r="229" spans="1:5" ht="30">
      <c r="A229" s="47" t="s">
        <v>346</v>
      </c>
      <c r="B229" s="42" t="s">
        <v>611</v>
      </c>
      <c r="C229" s="43">
        <v>3473906.18</v>
      </c>
      <c r="D229" s="43">
        <f>D230</f>
        <v>3473906.18</v>
      </c>
      <c r="E229" s="6"/>
    </row>
    <row r="230" spans="1:5">
      <c r="A230" s="47" t="s">
        <v>348</v>
      </c>
      <c r="B230" s="42" t="s">
        <v>612</v>
      </c>
      <c r="C230" s="43">
        <v>3473906.18</v>
      </c>
      <c r="D230" s="43">
        <v>3473906.18</v>
      </c>
      <c r="E230" s="6"/>
    </row>
    <row r="231" spans="1:5" ht="30">
      <c r="A231" s="47" t="s">
        <v>401</v>
      </c>
      <c r="B231" s="42" t="s">
        <v>613</v>
      </c>
      <c r="C231" s="43">
        <v>33026235</v>
      </c>
      <c r="D231" s="43">
        <v>26080648</v>
      </c>
      <c r="E231" s="6"/>
    </row>
    <row r="232" spans="1:5">
      <c r="A232" s="47" t="s">
        <v>403</v>
      </c>
      <c r="B232" s="42" t="s">
        <v>614</v>
      </c>
      <c r="C232" s="43">
        <v>33026235</v>
      </c>
      <c r="D232" s="43">
        <f>D233+D234</f>
        <v>33026235</v>
      </c>
      <c r="E232" s="6"/>
    </row>
    <row r="233" spans="1:5" ht="60">
      <c r="A233" s="47" t="s">
        <v>405</v>
      </c>
      <c r="B233" s="42" t="s">
        <v>615</v>
      </c>
      <c r="C233" s="43">
        <v>23070868.420000002</v>
      </c>
      <c r="D233" s="43">
        <v>23070868.420000002</v>
      </c>
      <c r="E233" s="6"/>
    </row>
    <row r="234" spans="1:5">
      <c r="A234" s="47" t="s">
        <v>532</v>
      </c>
      <c r="B234" s="42" t="s">
        <v>616</v>
      </c>
      <c r="C234" s="43">
        <v>9955366.5800000001</v>
      </c>
      <c r="D234" s="43">
        <v>9955366.5800000001</v>
      </c>
      <c r="E234" s="6"/>
    </row>
    <row r="235" spans="1:5">
      <c r="A235" s="47" t="s">
        <v>350</v>
      </c>
      <c r="B235" s="42" t="s">
        <v>617</v>
      </c>
      <c r="C235" s="43">
        <v>74400</v>
      </c>
      <c r="D235" s="43">
        <f>D236</f>
        <v>49877.39</v>
      </c>
      <c r="E235" s="6"/>
    </row>
    <row r="236" spans="1:5">
      <c r="A236" s="47" t="s">
        <v>351</v>
      </c>
      <c r="B236" s="42" t="s">
        <v>618</v>
      </c>
      <c r="C236" s="43">
        <v>74400</v>
      </c>
      <c r="D236" s="43">
        <f>D237+D238</f>
        <v>49877.39</v>
      </c>
      <c r="E236" s="6"/>
    </row>
    <row r="237" spans="1:5" ht="30">
      <c r="A237" s="47" t="s">
        <v>352</v>
      </c>
      <c r="B237" s="42" t="s">
        <v>619</v>
      </c>
      <c r="C237" s="43">
        <v>74350</v>
      </c>
      <c r="D237" s="43">
        <v>49856</v>
      </c>
      <c r="E237" s="6"/>
    </row>
    <row r="238" spans="1:5">
      <c r="A238" s="47" t="s">
        <v>354</v>
      </c>
      <c r="B238" s="42" t="s">
        <v>620</v>
      </c>
      <c r="C238" s="43">
        <v>50</v>
      </c>
      <c r="D238" s="43">
        <v>21.39</v>
      </c>
      <c r="E238" s="6"/>
    </row>
    <row r="239" spans="1:5">
      <c r="A239" s="47" t="s">
        <v>621</v>
      </c>
      <c r="B239" s="42" t="s">
        <v>622</v>
      </c>
      <c r="C239" s="43">
        <v>14001900</v>
      </c>
      <c r="D239" s="43">
        <v>9744176.6300000008</v>
      </c>
      <c r="E239" s="6"/>
    </row>
    <row r="240" spans="1:5" ht="75">
      <c r="A240" s="47" t="s">
        <v>326</v>
      </c>
      <c r="B240" s="42" t="s">
        <v>623</v>
      </c>
      <c r="C240" s="43">
        <v>13239500</v>
      </c>
      <c r="D240" s="43">
        <f>D241</f>
        <v>13224000</v>
      </c>
      <c r="E240" s="6"/>
    </row>
    <row r="241" spans="1:5">
      <c r="A241" s="47" t="s">
        <v>386</v>
      </c>
      <c r="B241" s="42" t="s">
        <v>624</v>
      </c>
      <c r="C241" s="43">
        <v>13239500</v>
      </c>
      <c r="D241" s="43">
        <f>D242+D243+D244</f>
        <v>13224000</v>
      </c>
      <c r="E241" s="6"/>
    </row>
    <row r="242" spans="1:5">
      <c r="A242" s="47" t="s">
        <v>388</v>
      </c>
      <c r="B242" s="42" t="s">
        <v>625</v>
      </c>
      <c r="C242" s="43">
        <v>10113200</v>
      </c>
      <c r="D242" s="43">
        <v>10113200</v>
      </c>
      <c r="E242" s="6"/>
    </row>
    <row r="243" spans="1:5" ht="30">
      <c r="A243" s="47" t="s">
        <v>390</v>
      </c>
      <c r="B243" s="42" t="s">
        <v>626</v>
      </c>
      <c r="C243" s="43">
        <v>65500</v>
      </c>
      <c r="D243" s="43">
        <v>50000</v>
      </c>
      <c r="E243" s="6"/>
    </row>
    <row r="244" spans="1:5" ht="45">
      <c r="A244" s="47" t="s">
        <v>392</v>
      </c>
      <c r="B244" s="42" t="s">
        <v>627</v>
      </c>
      <c r="C244" s="43">
        <v>3060800</v>
      </c>
      <c r="D244" s="43">
        <v>3060800</v>
      </c>
      <c r="E244" s="6"/>
    </row>
    <row r="245" spans="1:5" ht="30">
      <c r="A245" s="47" t="s">
        <v>344</v>
      </c>
      <c r="B245" s="42" t="s">
        <v>628</v>
      </c>
      <c r="C245" s="43">
        <v>749600</v>
      </c>
      <c r="D245" s="43">
        <f>D246</f>
        <v>749600</v>
      </c>
      <c r="E245" s="6"/>
    </row>
    <row r="246" spans="1:5" ht="30">
      <c r="A246" s="47" t="s">
        <v>346</v>
      </c>
      <c r="B246" s="42" t="s">
        <v>629</v>
      </c>
      <c r="C246" s="43">
        <v>749600</v>
      </c>
      <c r="D246" s="43">
        <f>D247</f>
        <v>749600</v>
      </c>
      <c r="E246" s="6"/>
    </row>
    <row r="247" spans="1:5">
      <c r="A247" s="47" t="s">
        <v>348</v>
      </c>
      <c r="B247" s="42" t="s">
        <v>630</v>
      </c>
      <c r="C247" s="43">
        <v>749600</v>
      </c>
      <c r="D247" s="43">
        <v>749600</v>
      </c>
      <c r="E247" s="6"/>
    </row>
    <row r="248" spans="1:5">
      <c r="A248" s="47" t="s">
        <v>350</v>
      </c>
      <c r="B248" s="42" t="s">
        <v>631</v>
      </c>
      <c r="C248" s="43">
        <v>12800</v>
      </c>
      <c r="D248" s="43">
        <f>D249</f>
        <v>9769</v>
      </c>
      <c r="E248" s="6"/>
    </row>
    <row r="249" spans="1:5">
      <c r="A249" s="47" t="s">
        <v>351</v>
      </c>
      <c r="B249" s="42" t="s">
        <v>632</v>
      </c>
      <c r="C249" s="43">
        <v>12800</v>
      </c>
      <c r="D249" s="43">
        <f>D250+D251</f>
        <v>9769</v>
      </c>
      <c r="E249" s="6"/>
    </row>
    <row r="250" spans="1:5" ht="30">
      <c r="A250" s="47" t="s">
        <v>352</v>
      </c>
      <c r="B250" s="42" t="s">
        <v>633</v>
      </c>
      <c r="C250" s="43">
        <v>4300</v>
      </c>
      <c r="D250" s="43">
        <v>1680</v>
      </c>
      <c r="E250" s="6"/>
    </row>
    <row r="251" spans="1:5">
      <c r="A251" s="47" t="s">
        <v>353</v>
      </c>
      <c r="B251" s="42" t="s">
        <v>634</v>
      </c>
      <c r="C251" s="43">
        <v>8500</v>
      </c>
      <c r="D251" s="43">
        <v>8089</v>
      </c>
      <c r="E251" s="6"/>
    </row>
    <row r="252" spans="1:5">
      <c r="A252" s="47" t="s">
        <v>635</v>
      </c>
      <c r="B252" s="42" t="s">
        <v>636</v>
      </c>
      <c r="C252" s="43">
        <v>14941969.710000001</v>
      </c>
      <c r="D252" s="43">
        <f>D253+D260+D278</f>
        <v>14187615.73</v>
      </c>
      <c r="E252" s="6"/>
    </row>
    <row r="253" spans="1:5">
      <c r="A253" s="47" t="s">
        <v>637</v>
      </c>
      <c r="B253" s="42" t="s">
        <v>638</v>
      </c>
      <c r="C253" s="43">
        <v>2787600</v>
      </c>
      <c r="D253" s="43">
        <f>D254+D257</f>
        <v>2787600</v>
      </c>
      <c r="E253" s="6"/>
    </row>
    <row r="254" spans="1:5" ht="30">
      <c r="A254" s="47" t="s">
        <v>344</v>
      </c>
      <c r="B254" s="42" t="s">
        <v>639</v>
      </c>
      <c r="C254" s="43">
        <v>27600</v>
      </c>
      <c r="D254" s="43">
        <f>D255</f>
        <v>27600</v>
      </c>
      <c r="E254" s="6"/>
    </row>
    <row r="255" spans="1:5" ht="30">
      <c r="A255" s="47" t="s">
        <v>346</v>
      </c>
      <c r="B255" s="42" t="s">
        <v>640</v>
      </c>
      <c r="C255" s="43">
        <v>27600</v>
      </c>
      <c r="D255" s="43">
        <f>D256</f>
        <v>27600</v>
      </c>
      <c r="E255" s="6"/>
    </row>
    <row r="256" spans="1:5">
      <c r="A256" s="47" t="s">
        <v>348</v>
      </c>
      <c r="B256" s="42" t="s">
        <v>641</v>
      </c>
      <c r="C256" s="43">
        <v>27600</v>
      </c>
      <c r="D256" s="43">
        <v>27600</v>
      </c>
      <c r="E256" s="6"/>
    </row>
    <row r="257" spans="1:5">
      <c r="A257" s="47" t="s">
        <v>397</v>
      </c>
      <c r="B257" s="42" t="s">
        <v>642</v>
      </c>
      <c r="C257" s="43">
        <v>2760000</v>
      </c>
      <c r="D257" s="43">
        <f>D258</f>
        <v>2760000</v>
      </c>
      <c r="E257" s="6"/>
    </row>
    <row r="258" spans="1:5" ht="30">
      <c r="A258" s="47" t="s">
        <v>504</v>
      </c>
      <c r="B258" s="42" t="s">
        <v>643</v>
      </c>
      <c r="C258" s="43">
        <v>2760000</v>
      </c>
      <c r="D258" s="43">
        <f>D259</f>
        <v>2760000</v>
      </c>
      <c r="E258" s="6"/>
    </row>
    <row r="259" spans="1:5" ht="45">
      <c r="A259" s="47" t="s">
        <v>506</v>
      </c>
      <c r="B259" s="42" t="s">
        <v>644</v>
      </c>
      <c r="C259" s="43">
        <v>2760000</v>
      </c>
      <c r="D259" s="43">
        <v>2760000</v>
      </c>
      <c r="E259" s="6"/>
    </row>
    <row r="260" spans="1:5">
      <c r="A260" s="47" t="s">
        <v>645</v>
      </c>
      <c r="B260" s="42" t="s">
        <v>646</v>
      </c>
      <c r="C260" s="43">
        <v>5408700.5</v>
      </c>
      <c r="D260" s="43">
        <f>D261+D264+D267+D272+D275</f>
        <v>4654346.5199999996</v>
      </c>
      <c r="E260" s="6"/>
    </row>
    <row r="261" spans="1:5" ht="75">
      <c r="A261" s="47" t="s">
        <v>326</v>
      </c>
      <c r="B261" s="42" t="s">
        <v>647</v>
      </c>
      <c r="C261" s="43">
        <v>51000</v>
      </c>
      <c r="D261" s="43">
        <f>D262</f>
        <v>51000</v>
      </c>
      <c r="E261" s="6"/>
    </row>
    <row r="262" spans="1:5">
      <c r="A262" s="47" t="s">
        <v>386</v>
      </c>
      <c r="B262" s="42" t="s">
        <v>648</v>
      </c>
      <c r="C262" s="43">
        <v>51000</v>
      </c>
      <c r="D262" s="43">
        <f>D263</f>
        <v>51000</v>
      </c>
      <c r="E262" s="6"/>
    </row>
    <row r="263" spans="1:5" ht="30">
      <c r="A263" s="47" t="s">
        <v>390</v>
      </c>
      <c r="B263" s="42" t="s">
        <v>649</v>
      </c>
      <c r="C263" s="43">
        <v>51000</v>
      </c>
      <c r="D263" s="43">
        <v>51000</v>
      </c>
      <c r="E263" s="6"/>
    </row>
    <row r="264" spans="1:5" ht="30">
      <c r="A264" s="47" t="s">
        <v>344</v>
      </c>
      <c r="B264" s="42" t="s">
        <v>650</v>
      </c>
      <c r="C264" s="43">
        <v>15100</v>
      </c>
      <c r="D264" s="43">
        <f>D265</f>
        <v>15100</v>
      </c>
      <c r="E264" s="6"/>
    </row>
    <row r="265" spans="1:5" ht="30">
      <c r="A265" s="47" t="s">
        <v>346</v>
      </c>
      <c r="B265" s="42" t="s">
        <v>651</v>
      </c>
      <c r="C265" s="43">
        <v>15100</v>
      </c>
      <c r="D265" s="43">
        <f>D266</f>
        <v>15100</v>
      </c>
      <c r="E265" s="6"/>
    </row>
    <row r="266" spans="1:5">
      <c r="A266" s="47" t="s">
        <v>348</v>
      </c>
      <c r="B266" s="42" t="s">
        <v>652</v>
      </c>
      <c r="C266" s="43">
        <v>15100</v>
      </c>
      <c r="D266" s="43">
        <v>15100</v>
      </c>
      <c r="E266" s="6"/>
    </row>
    <row r="267" spans="1:5">
      <c r="A267" s="47" t="s">
        <v>397</v>
      </c>
      <c r="B267" s="42" t="s">
        <v>653</v>
      </c>
      <c r="C267" s="43">
        <v>5054600.5</v>
      </c>
      <c r="D267" s="43">
        <f>D268+D271</f>
        <v>4300246.5199999996</v>
      </c>
      <c r="E267" s="6"/>
    </row>
    <row r="268" spans="1:5" ht="30">
      <c r="A268" s="47" t="s">
        <v>504</v>
      </c>
      <c r="B268" s="42" t="s">
        <v>654</v>
      </c>
      <c r="C268" s="43">
        <v>3409800.5</v>
      </c>
      <c r="D268" s="43">
        <f>D269+D270</f>
        <v>3044196.8</v>
      </c>
      <c r="E268" s="6"/>
    </row>
    <row r="269" spans="1:5">
      <c r="A269" s="47" t="s">
        <v>655</v>
      </c>
      <c r="B269" s="42" t="s">
        <v>656</v>
      </c>
      <c r="C269" s="43">
        <v>2872600.5</v>
      </c>
      <c r="D269" s="43">
        <v>2506996.7999999998</v>
      </c>
      <c r="E269" s="6"/>
    </row>
    <row r="270" spans="1:5" ht="30">
      <c r="A270" s="47" t="s">
        <v>657</v>
      </c>
      <c r="B270" s="42" t="s">
        <v>658</v>
      </c>
      <c r="C270" s="43">
        <v>537200</v>
      </c>
      <c r="D270" s="43">
        <v>537200</v>
      </c>
      <c r="E270" s="6"/>
    </row>
    <row r="271" spans="1:5">
      <c r="A271" s="47" t="s">
        <v>659</v>
      </c>
      <c r="B271" s="42" t="s">
        <v>660</v>
      </c>
      <c r="C271" s="43">
        <v>1644800</v>
      </c>
      <c r="D271" s="43">
        <v>1256049.72</v>
      </c>
      <c r="E271" s="6"/>
    </row>
    <row r="272" spans="1:5" ht="30">
      <c r="A272" s="47" t="s">
        <v>401</v>
      </c>
      <c r="B272" s="42" t="s">
        <v>661</v>
      </c>
      <c r="C272" s="43">
        <v>68000</v>
      </c>
      <c r="D272" s="43">
        <f>D273</f>
        <v>68000</v>
      </c>
      <c r="E272" s="6"/>
    </row>
    <row r="273" spans="1:5">
      <c r="A273" s="47" t="s">
        <v>403</v>
      </c>
      <c r="B273" s="42" t="s">
        <v>662</v>
      </c>
      <c r="C273" s="43">
        <v>68000</v>
      </c>
      <c r="D273" s="43">
        <f>D274</f>
        <v>68000</v>
      </c>
      <c r="E273" s="6"/>
    </row>
    <row r="274" spans="1:5">
      <c r="A274" s="47" t="s">
        <v>532</v>
      </c>
      <c r="B274" s="42" t="s">
        <v>663</v>
      </c>
      <c r="C274" s="43">
        <v>68000</v>
      </c>
      <c r="D274" s="43">
        <v>68000</v>
      </c>
      <c r="E274" s="6"/>
    </row>
    <row r="275" spans="1:5">
      <c r="A275" s="47" t="s">
        <v>350</v>
      </c>
      <c r="B275" s="42" t="s">
        <v>664</v>
      </c>
      <c r="C275" s="43">
        <v>220000</v>
      </c>
      <c r="D275" s="43">
        <f>D276</f>
        <v>220000</v>
      </c>
      <c r="E275" s="6"/>
    </row>
    <row r="276" spans="1:5" ht="60">
      <c r="A276" s="47" t="s">
        <v>408</v>
      </c>
      <c r="B276" s="42" t="s">
        <v>665</v>
      </c>
      <c r="C276" s="43">
        <v>220000</v>
      </c>
      <c r="D276" s="43">
        <f>D277</f>
        <v>220000</v>
      </c>
      <c r="E276" s="6"/>
    </row>
    <row r="277" spans="1:5" ht="60">
      <c r="A277" s="47" t="s">
        <v>409</v>
      </c>
      <c r="B277" s="42" t="s">
        <v>666</v>
      </c>
      <c r="C277" s="43">
        <v>220000</v>
      </c>
      <c r="D277" s="43">
        <v>220000</v>
      </c>
      <c r="E277" s="6"/>
    </row>
    <row r="278" spans="1:5">
      <c r="A278" s="47" t="s">
        <v>667</v>
      </c>
      <c r="B278" s="42" t="s">
        <v>668</v>
      </c>
      <c r="C278" s="43">
        <v>6745669.21</v>
      </c>
      <c r="D278" s="43">
        <f>D279+D282+D285</f>
        <v>6745669.21</v>
      </c>
      <c r="E278" s="6"/>
    </row>
    <row r="279" spans="1:5" ht="30">
      <c r="A279" s="47" t="s">
        <v>344</v>
      </c>
      <c r="B279" s="42" t="s">
        <v>669</v>
      </c>
      <c r="C279" s="43">
        <v>66260</v>
      </c>
      <c r="D279" s="43">
        <f>D280</f>
        <v>66260</v>
      </c>
      <c r="E279" s="6"/>
    </row>
    <row r="280" spans="1:5" ht="30">
      <c r="A280" s="47" t="s">
        <v>346</v>
      </c>
      <c r="B280" s="42" t="s">
        <v>670</v>
      </c>
      <c r="C280" s="43">
        <v>66260</v>
      </c>
      <c r="D280" s="43">
        <f>D281</f>
        <v>66260</v>
      </c>
      <c r="E280" s="6"/>
    </row>
    <row r="281" spans="1:5">
      <c r="A281" s="47" t="s">
        <v>348</v>
      </c>
      <c r="B281" s="42" t="s">
        <v>671</v>
      </c>
      <c r="C281" s="43">
        <v>66260</v>
      </c>
      <c r="D281" s="43">
        <v>66260</v>
      </c>
      <c r="E281" s="6"/>
    </row>
    <row r="282" spans="1:5">
      <c r="A282" s="47" t="s">
        <v>397</v>
      </c>
      <c r="B282" s="42" t="s">
        <v>672</v>
      </c>
      <c r="C282" s="43">
        <v>4532495.21</v>
      </c>
      <c r="D282" s="43">
        <f>D283</f>
        <v>4532495.21</v>
      </c>
      <c r="E282" s="6"/>
    </row>
    <row r="283" spans="1:5" ht="30">
      <c r="A283" s="47" t="s">
        <v>504</v>
      </c>
      <c r="B283" s="42" t="s">
        <v>673</v>
      </c>
      <c r="C283" s="43">
        <v>4532495.21</v>
      </c>
      <c r="D283" s="43">
        <f>D284</f>
        <v>4532495.21</v>
      </c>
      <c r="E283" s="6"/>
    </row>
    <row r="284" spans="1:5" ht="45">
      <c r="A284" s="47" t="s">
        <v>506</v>
      </c>
      <c r="B284" s="42" t="s">
        <v>674</v>
      </c>
      <c r="C284" s="43">
        <v>4532495.21</v>
      </c>
      <c r="D284" s="43">
        <v>4532495.21</v>
      </c>
      <c r="E284" s="6"/>
    </row>
    <row r="285" spans="1:5" ht="30">
      <c r="A285" s="47" t="s">
        <v>437</v>
      </c>
      <c r="B285" s="42" t="s">
        <v>675</v>
      </c>
      <c r="C285" s="43">
        <v>2146914</v>
      </c>
      <c r="D285" s="43">
        <f>D286</f>
        <v>2146914</v>
      </c>
      <c r="E285" s="6"/>
    </row>
    <row r="286" spans="1:5">
      <c r="A286" s="47" t="s">
        <v>438</v>
      </c>
      <c r="B286" s="42" t="s">
        <v>676</v>
      </c>
      <c r="C286" s="43">
        <v>2146914</v>
      </c>
      <c r="D286" s="43">
        <f>D287</f>
        <v>2146914</v>
      </c>
      <c r="E286" s="6"/>
    </row>
    <row r="287" spans="1:5" ht="45">
      <c r="A287" s="47" t="s">
        <v>466</v>
      </c>
      <c r="B287" s="42" t="s">
        <v>677</v>
      </c>
      <c r="C287" s="43">
        <v>2146914</v>
      </c>
      <c r="D287" s="43">
        <v>2146914</v>
      </c>
      <c r="E287" s="6"/>
    </row>
    <row r="288" spans="1:5">
      <c r="A288" s="47" t="s">
        <v>678</v>
      </c>
      <c r="B288" s="42" t="s">
        <v>679</v>
      </c>
      <c r="C288" s="43">
        <v>29057898</v>
      </c>
      <c r="D288" s="43">
        <f>D289+D298</f>
        <v>24287760</v>
      </c>
      <c r="E288" s="6"/>
    </row>
    <row r="289" spans="1:5">
      <c r="A289" s="47" t="s">
        <v>680</v>
      </c>
      <c r="B289" s="42" t="s">
        <v>681</v>
      </c>
      <c r="C289" s="43">
        <v>9179100</v>
      </c>
      <c r="D289" s="43">
        <f>D290+D294</f>
        <v>7934100</v>
      </c>
      <c r="E289" s="6"/>
    </row>
    <row r="290" spans="1:5" ht="63.75" customHeight="1">
      <c r="A290" s="47" t="s">
        <v>326</v>
      </c>
      <c r="B290" s="42" t="s">
        <v>682</v>
      </c>
      <c r="C290" s="43">
        <v>633000</v>
      </c>
      <c r="D290" s="43">
        <f>D291</f>
        <v>633000</v>
      </c>
      <c r="E290" s="6"/>
    </row>
    <row r="291" spans="1:5">
      <c r="A291" s="47" t="s">
        <v>386</v>
      </c>
      <c r="B291" s="42" t="s">
        <v>683</v>
      </c>
      <c r="C291" s="43">
        <v>633000</v>
      </c>
      <c r="D291" s="43">
        <f>D292+D293</f>
        <v>633000</v>
      </c>
      <c r="E291" s="6"/>
    </row>
    <row r="292" spans="1:5">
      <c r="A292" s="47" t="s">
        <v>388</v>
      </c>
      <c r="B292" s="42" t="s">
        <v>684</v>
      </c>
      <c r="C292" s="43">
        <v>486175</v>
      </c>
      <c r="D292" s="43">
        <v>486175</v>
      </c>
      <c r="E292" s="6"/>
    </row>
    <row r="293" spans="1:5" ht="45">
      <c r="A293" s="47" t="s">
        <v>392</v>
      </c>
      <c r="B293" s="42" t="s">
        <v>685</v>
      </c>
      <c r="C293" s="43">
        <v>146825</v>
      </c>
      <c r="D293" s="43">
        <v>146825</v>
      </c>
      <c r="E293" s="6"/>
    </row>
    <row r="294" spans="1:5" ht="30">
      <c r="A294" s="47" t="s">
        <v>401</v>
      </c>
      <c r="B294" s="42" t="s">
        <v>686</v>
      </c>
      <c r="C294" s="43">
        <v>8546100</v>
      </c>
      <c r="D294" s="43">
        <f>D295</f>
        <v>7301100</v>
      </c>
      <c r="E294" s="6"/>
    </row>
    <row r="295" spans="1:5">
      <c r="A295" s="47" t="s">
        <v>534</v>
      </c>
      <c r="B295" s="42" t="s">
        <v>687</v>
      </c>
      <c r="C295" s="43">
        <v>8546100</v>
      </c>
      <c r="D295" s="43">
        <f>D296+D297</f>
        <v>7301100</v>
      </c>
      <c r="E295" s="6"/>
    </row>
    <row r="296" spans="1:5" ht="60">
      <c r="A296" s="47" t="s">
        <v>559</v>
      </c>
      <c r="B296" s="42" t="s">
        <v>688</v>
      </c>
      <c r="C296" s="43">
        <v>7965600</v>
      </c>
      <c r="D296" s="43">
        <v>6720600</v>
      </c>
      <c r="E296" s="6"/>
    </row>
    <row r="297" spans="1:5">
      <c r="A297" s="47" t="s">
        <v>536</v>
      </c>
      <c r="B297" s="42" t="s">
        <v>689</v>
      </c>
      <c r="C297" s="43">
        <v>580500</v>
      </c>
      <c r="D297" s="43">
        <v>580500</v>
      </c>
      <c r="E297" s="6"/>
    </row>
    <row r="298" spans="1:5">
      <c r="A298" s="47" t="s">
        <v>690</v>
      </c>
      <c r="B298" s="42" t="s">
        <v>691</v>
      </c>
      <c r="C298" s="43">
        <v>19878798</v>
      </c>
      <c r="D298" s="43">
        <v>16353660</v>
      </c>
      <c r="E298" s="6"/>
    </row>
    <row r="299" spans="1:5" ht="30">
      <c r="A299" s="47" t="s">
        <v>344</v>
      </c>
      <c r="B299" s="42" t="s">
        <v>692</v>
      </c>
      <c r="C299" s="43">
        <v>66598</v>
      </c>
      <c r="D299" s="43">
        <f>D300</f>
        <v>66598</v>
      </c>
      <c r="E299" s="6"/>
    </row>
    <row r="300" spans="1:5" ht="30">
      <c r="A300" s="47" t="s">
        <v>346</v>
      </c>
      <c r="B300" s="42" t="s">
        <v>693</v>
      </c>
      <c r="C300" s="43">
        <v>66598</v>
      </c>
      <c r="D300" s="43">
        <f>D301</f>
        <v>66598</v>
      </c>
      <c r="E300" s="6"/>
    </row>
    <row r="301" spans="1:5">
      <c r="A301" s="47" t="s">
        <v>348</v>
      </c>
      <c r="B301" s="42" t="s">
        <v>694</v>
      </c>
      <c r="C301" s="43">
        <v>66598</v>
      </c>
      <c r="D301" s="43">
        <v>66598</v>
      </c>
      <c r="E301" s="6"/>
    </row>
    <row r="302" spans="1:5" ht="30">
      <c r="A302" s="47" t="s">
        <v>401</v>
      </c>
      <c r="B302" s="42" t="s">
        <v>695</v>
      </c>
      <c r="C302" s="43">
        <v>17943400</v>
      </c>
      <c r="D302" s="43">
        <f>D303</f>
        <v>17943400</v>
      </c>
      <c r="E302" s="6"/>
    </row>
    <row r="303" spans="1:5">
      <c r="A303" s="47" t="s">
        <v>403</v>
      </c>
      <c r="B303" s="42" t="s">
        <v>696</v>
      </c>
      <c r="C303" s="43">
        <v>17943400</v>
      </c>
      <c r="D303" s="43">
        <f>D304</f>
        <v>17943400</v>
      </c>
      <c r="E303" s="6"/>
    </row>
    <row r="304" spans="1:5" ht="60">
      <c r="A304" s="47" t="s">
        <v>405</v>
      </c>
      <c r="B304" s="42" t="s">
        <v>697</v>
      </c>
      <c r="C304" s="43">
        <v>17943400</v>
      </c>
      <c r="D304" s="43">
        <v>17943400</v>
      </c>
      <c r="E304" s="6"/>
    </row>
    <row r="305" spans="1:5">
      <c r="A305" s="47" t="s">
        <v>350</v>
      </c>
      <c r="B305" s="42" t="s">
        <v>698</v>
      </c>
      <c r="C305" s="43">
        <v>1868800</v>
      </c>
      <c r="D305" s="43">
        <f>D306</f>
        <v>1681000</v>
      </c>
      <c r="E305" s="6"/>
    </row>
    <row r="306" spans="1:5" ht="52.5" customHeight="1">
      <c r="A306" s="47" t="s">
        <v>408</v>
      </c>
      <c r="B306" s="42" t="s">
        <v>699</v>
      </c>
      <c r="C306" s="43">
        <v>1868800</v>
      </c>
      <c r="D306" s="43">
        <f>D307</f>
        <v>1681000</v>
      </c>
      <c r="E306" s="6"/>
    </row>
    <row r="307" spans="1:5" ht="60">
      <c r="A307" s="47" t="s">
        <v>409</v>
      </c>
      <c r="B307" s="42" t="s">
        <v>700</v>
      </c>
      <c r="C307" s="43">
        <v>1868800</v>
      </c>
      <c r="D307" s="43">
        <v>1681000</v>
      </c>
      <c r="E307" s="6"/>
    </row>
    <row r="308" spans="1:5">
      <c r="A308" s="47" t="s">
        <v>701</v>
      </c>
      <c r="B308" s="42" t="s">
        <v>702</v>
      </c>
      <c r="C308" s="43">
        <v>2844650</v>
      </c>
      <c r="D308" s="43">
        <f>D309</f>
        <v>2844650</v>
      </c>
      <c r="E308" s="6"/>
    </row>
    <row r="309" spans="1:5">
      <c r="A309" s="47" t="s">
        <v>703</v>
      </c>
      <c r="B309" s="42" t="s">
        <v>704</v>
      </c>
      <c r="C309" s="43">
        <v>2844650</v>
      </c>
      <c r="D309" s="43">
        <f>D310</f>
        <v>2844650</v>
      </c>
      <c r="E309" s="6"/>
    </row>
    <row r="310" spans="1:5" ht="30">
      <c r="A310" s="47" t="s">
        <v>401</v>
      </c>
      <c r="B310" s="42" t="s">
        <v>705</v>
      </c>
      <c r="C310" s="43">
        <v>2844650</v>
      </c>
      <c r="D310" s="43">
        <f>D311</f>
        <v>2844650</v>
      </c>
      <c r="E310" s="6"/>
    </row>
    <row r="311" spans="1:5">
      <c r="A311" s="47" t="s">
        <v>403</v>
      </c>
      <c r="B311" s="42" t="s">
        <v>706</v>
      </c>
      <c r="C311" s="43">
        <v>2844650</v>
      </c>
      <c r="D311" s="43">
        <f>D312</f>
        <v>2844650</v>
      </c>
      <c r="E311" s="6"/>
    </row>
    <row r="312" spans="1:5" ht="60.75" thickBot="1">
      <c r="A312" s="47" t="s">
        <v>405</v>
      </c>
      <c r="B312" s="42" t="s">
        <v>707</v>
      </c>
      <c r="C312" s="43">
        <v>2844650</v>
      </c>
      <c r="D312" s="43">
        <v>2844650</v>
      </c>
      <c r="E312" s="6"/>
    </row>
    <row r="313" spans="1:5" ht="12.95" customHeight="1" thickBot="1">
      <c r="A313" s="48"/>
      <c r="B313" s="44"/>
      <c r="C313" s="44"/>
      <c r="D313" s="44"/>
      <c r="E313" s="4"/>
    </row>
    <row r="314" spans="1:5" ht="54.75" customHeight="1" thickBot="1">
      <c r="A314" s="49" t="s">
        <v>708</v>
      </c>
      <c r="B314" s="45" t="s">
        <v>7</v>
      </c>
      <c r="C314" s="46">
        <v>-21295835.579999998</v>
      </c>
      <c r="D314" s="46">
        <v>-3778710.8</v>
      </c>
      <c r="E314" s="6"/>
    </row>
    <row r="315" spans="1:5" ht="12.95" customHeight="1">
      <c r="A315" s="4"/>
      <c r="B315" s="17"/>
      <c r="C315" s="8"/>
      <c r="D315" s="8"/>
      <c r="E315" s="4"/>
    </row>
    <row r="316" spans="1:5" ht="12.95" customHeight="1">
      <c r="A316" s="7"/>
      <c r="B316" s="7"/>
      <c r="C316" s="9"/>
      <c r="D316" s="9"/>
      <c r="E316" s="4"/>
    </row>
  </sheetData>
  <mergeCells count="5">
    <mergeCell ref="A4:A5"/>
    <mergeCell ref="B4:B5"/>
    <mergeCell ref="C4:C5"/>
    <mergeCell ref="D4:D5"/>
    <mergeCell ref="A2:D2"/>
  </mergeCells>
  <pageMargins left="0.78740157480314965" right="0.39370078740157483" top="0.59055118110236227" bottom="0.39370078740157483" header="0" footer="0"/>
  <pageSetup paperSize="9" scale="80" fitToWidth="2" fitToHeight="0" orientation="portrait" r:id="rId1"/>
  <headerFooter differentFirst="1">
    <oddFooter>&amp;R&amp;P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29"/>
  <sheetViews>
    <sheetView tabSelected="1" topLeftCell="A9" zoomScaleSheetLayoutView="70" zoomScalePageLayoutView="70" workbookViewId="0">
      <selection activeCell="H13" sqref="H13"/>
    </sheetView>
  </sheetViews>
  <sheetFormatPr defaultRowHeight="15"/>
  <cols>
    <col min="1" max="1" width="49.42578125" style="1" customWidth="1"/>
    <col min="2" max="2" width="21.85546875" style="1" customWidth="1"/>
    <col min="3" max="3" width="12.5703125" style="1" customWidth="1"/>
    <col min="4" max="4" width="13.42578125" style="1" customWidth="1"/>
    <col min="5" max="5" width="9.7109375" style="1" customWidth="1"/>
    <col min="6" max="16384" width="9.140625" style="1"/>
  </cols>
  <sheetData>
    <row r="1" spans="1:5" ht="10.5" customHeight="1">
      <c r="A1" s="10"/>
      <c r="B1" s="11"/>
      <c r="C1" s="12"/>
      <c r="D1" s="4"/>
      <c r="E1" s="4"/>
    </row>
    <row r="2" spans="1:5" ht="14.1" customHeight="1">
      <c r="A2" s="50" t="s">
        <v>709</v>
      </c>
      <c r="B2" s="50"/>
      <c r="C2" s="50"/>
      <c r="D2" s="50"/>
      <c r="E2" s="4"/>
    </row>
    <row r="3" spans="1:5" ht="14.1" customHeight="1">
      <c r="A3" s="18"/>
      <c r="B3" s="15"/>
      <c r="C3" s="14"/>
      <c r="D3" s="16"/>
      <c r="E3" s="4"/>
    </row>
    <row r="4" spans="1:5" ht="11.45" customHeight="1">
      <c r="A4" s="73" t="s">
        <v>4</v>
      </c>
      <c r="B4" s="73" t="s">
        <v>710</v>
      </c>
      <c r="C4" s="35" t="s">
        <v>3</v>
      </c>
      <c r="D4" s="35" t="s">
        <v>5</v>
      </c>
      <c r="E4" s="5"/>
    </row>
    <row r="5" spans="1:5" ht="137.25" customHeight="1" thickBot="1">
      <c r="A5" s="74"/>
      <c r="B5" s="74"/>
      <c r="C5" s="37"/>
      <c r="D5" s="37"/>
      <c r="E5" s="5"/>
    </row>
    <row r="6" spans="1:5" ht="38.25" customHeight="1">
      <c r="A6" s="38" t="s">
        <v>711</v>
      </c>
      <c r="B6" s="55" t="s">
        <v>7</v>
      </c>
      <c r="C6" s="43">
        <v>21295835.579999998</v>
      </c>
      <c r="D6" s="43">
        <f>D12</f>
        <v>3778710.8000000715</v>
      </c>
      <c r="E6" s="6"/>
    </row>
    <row r="7" spans="1:5" ht="19.5" customHeight="1">
      <c r="A7" s="56" t="s">
        <v>712</v>
      </c>
      <c r="B7" s="57"/>
      <c r="C7" s="57"/>
      <c r="D7" s="58"/>
      <c r="E7" s="6"/>
    </row>
    <row r="8" spans="1:5" ht="24.75" customHeight="1">
      <c r="A8" s="59" t="s">
        <v>713</v>
      </c>
      <c r="B8" s="60" t="s">
        <v>7</v>
      </c>
      <c r="C8" s="40" t="s">
        <v>8</v>
      </c>
      <c r="D8" s="40" t="s">
        <v>8</v>
      </c>
      <c r="E8" s="6"/>
    </row>
    <row r="9" spans="1:5" ht="12.95" customHeight="1">
      <c r="A9" s="61" t="s">
        <v>714</v>
      </c>
      <c r="B9" s="57"/>
      <c r="C9" s="57"/>
      <c r="D9" s="57"/>
      <c r="E9" s="6"/>
    </row>
    <row r="10" spans="1:5" ht="24.75" customHeight="1">
      <c r="A10" s="59" t="s">
        <v>715</v>
      </c>
      <c r="B10" s="60" t="s">
        <v>7</v>
      </c>
      <c r="C10" s="40" t="s">
        <v>8</v>
      </c>
      <c r="D10" s="40" t="s">
        <v>8</v>
      </c>
      <c r="E10" s="6"/>
    </row>
    <row r="11" spans="1:5" ht="15" customHeight="1">
      <c r="A11" s="61" t="s">
        <v>714</v>
      </c>
      <c r="B11" s="57"/>
      <c r="C11" s="57"/>
      <c r="D11" s="57"/>
      <c r="E11" s="6"/>
    </row>
    <row r="12" spans="1:5" ht="24.75" customHeight="1">
      <c r="A12" s="59" t="s">
        <v>716</v>
      </c>
      <c r="B12" s="60" t="s">
        <v>7</v>
      </c>
      <c r="C12" s="40">
        <v>21295835.579999998</v>
      </c>
      <c r="D12" s="40">
        <f>D13</f>
        <v>3778710.8000000715</v>
      </c>
      <c r="E12" s="6"/>
    </row>
    <row r="13" spans="1:5" ht="30">
      <c r="A13" s="62" t="s">
        <v>717</v>
      </c>
      <c r="B13" s="63" t="s">
        <v>718</v>
      </c>
      <c r="C13" s="40">
        <v>21295835.579999998</v>
      </c>
      <c r="D13" s="40">
        <f>D14+D19</f>
        <v>3778710.8000000715</v>
      </c>
      <c r="E13" s="6"/>
    </row>
    <row r="14" spans="1:5" ht="24.75" customHeight="1">
      <c r="A14" s="59" t="s">
        <v>719</v>
      </c>
      <c r="B14" s="60" t="s">
        <v>7</v>
      </c>
      <c r="C14" s="40">
        <v>-737273283.92999995</v>
      </c>
      <c r="D14" s="40">
        <f>D15</f>
        <v>-699758011.13999999</v>
      </c>
      <c r="E14" s="6"/>
    </row>
    <row r="15" spans="1:5">
      <c r="A15" s="62" t="s">
        <v>720</v>
      </c>
      <c r="B15" s="63" t="s">
        <v>721</v>
      </c>
      <c r="C15" s="40">
        <v>-737273283.92999995</v>
      </c>
      <c r="D15" s="40">
        <f>D16</f>
        <v>-699758011.13999999</v>
      </c>
      <c r="E15" s="6"/>
    </row>
    <row r="16" spans="1:5" ht="30">
      <c r="A16" s="62" t="s">
        <v>722</v>
      </c>
      <c r="B16" s="63" t="s">
        <v>723</v>
      </c>
      <c r="C16" s="40">
        <v>-737273283.92999995</v>
      </c>
      <c r="D16" s="40">
        <f>D17</f>
        <v>-699758011.13999999</v>
      </c>
      <c r="E16" s="6"/>
    </row>
    <row r="17" spans="1:5" ht="30">
      <c r="A17" s="62" t="s">
        <v>724</v>
      </c>
      <c r="B17" s="63" t="s">
        <v>725</v>
      </c>
      <c r="C17" s="40">
        <v>-737273283.92999995</v>
      </c>
      <c r="D17" s="40">
        <f>D18</f>
        <v>-699758011.13999999</v>
      </c>
      <c r="E17" s="6"/>
    </row>
    <row r="18" spans="1:5" ht="30">
      <c r="A18" s="62" t="s">
        <v>726</v>
      </c>
      <c r="B18" s="63" t="s">
        <v>727</v>
      </c>
      <c r="C18" s="40">
        <v>-737273283.92999995</v>
      </c>
      <c r="D18" s="40">
        <v>-699758011.13999999</v>
      </c>
      <c r="E18" s="6"/>
    </row>
    <row r="19" spans="1:5" ht="24.75" customHeight="1">
      <c r="A19" s="59" t="s">
        <v>728</v>
      </c>
      <c r="B19" s="60" t="s">
        <v>7</v>
      </c>
      <c r="C19" s="40">
        <v>758569119.50999999</v>
      </c>
      <c r="D19" s="40">
        <f>D20</f>
        <v>703536721.94000006</v>
      </c>
      <c r="E19" s="6"/>
    </row>
    <row r="20" spans="1:5">
      <c r="A20" s="62" t="s">
        <v>729</v>
      </c>
      <c r="B20" s="63" t="s">
        <v>730</v>
      </c>
      <c r="C20" s="40">
        <v>758569119.50999999</v>
      </c>
      <c r="D20" s="40">
        <f>D21</f>
        <v>703536721.94000006</v>
      </c>
      <c r="E20" s="6"/>
    </row>
    <row r="21" spans="1:5" ht="30">
      <c r="A21" s="62" t="s">
        <v>731</v>
      </c>
      <c r="B21" s="63" t="s">
        <v>732</v>
      </c>
      <c r="C21" s="40">
        <v>758569119.50999999</v>
      </c>
      <c r="D21" s="40">
        <f>D22</f>
        <v>703536721.94000006</v>
      </c>
      <c r="E21" s="6"/>
    </row>
    <row r="22" spans="1:5" ht="30">
      <c r="A22" s="62" t="s">
        <v>733</v>
      </c>
      <c r="B22" s="63" t="s">
        <v>734</v>
      </c>
      <c r="C22" s="40">
        <v>758569119.50999999</v>
      </c>
      <c r="D22" s="40">
        <f>D23</f>
        <v>703536721.94000006</v>
      </c>
      <c r="E22" s="6"/>
    </row>
    <row r="23" spans="1:5" ht="30.75" thickBot="1">
      <c r="A23" s="62" t="s">
        <v>735</v>
      </c>
      <c r="B23" s="63" t="s">
        <v>736</v>
      </c>
      <c r="C23" s="40">
        <v>758569119.50999999</v>
      </c>
      <c r="D23" s="40">
        <v>703536721.94000006</v>
      </c>
      <c r="E23" s="6"/>
    </row>
    <row r="24" spans="1:5" ht="12.95" customHeight="1">
      <c r="A24" s="64"/>
      <c r="B24" s="65"/>
      <c r="C24" s="51"/>
      <c r="D24" s="51"/>
      <c r="E24" s="4"/>
    </row>
    <row r="25" spans="1:5" ht="12.95" customHeight="1">
      <c r="A25" s="52"/>
      <c r="B25" s="52"/>
      <c r="C25" s="53"/>
      <c r="D25" s="53"/>
      <c r="E25" s="4"/>
    </row>
    <row r="26" spans="1:5">
      <c r="A26" s="54"/>
      <c r="B26" s="54"/>
      <c r="C26" s="54"/>
      <c r="D26" s="54"/>
    </row>
    <row r="27" spans="1:5">
      <c r="A27" s="54"/>
      <c r="B27" s="54"/>
      <c r="C27" s="54"/>
      <c r="D27" s="54"/>
    </row>
    <row r="28" spans="1:5">
      <c r="A28" s="54"/>
      <c r="B28" s="54"/>
      <c r="C28" s="54"/>
      <c r="D28" s="54"/>
    </row>
    <row r="29" spans="1:5">
      <c r="A29" s="54"/>
      <c r="B29" s="54"/>
      <c r="C29" s="54"/>
      <c r="D29" s="54"/>
    </row>
  </sheetData>
  <mergeCells count="5">
    <mergeCell ref="C4:C5"/>
    <mergeCell ref="D4:D5"/>
    <mergeCell ref="A2:D2"/>
    <mergeCell ref="A4:A5"/>
    <mergeCell ref="B4:B5"/>
  </mergeCells>
  <pageMargins left="0.78740157480314965" right="0.39370078740157483" top="0.59055118110236227" bottom="0.39370078740157483" header="0" footer="0"/>
  <pageSetup paperSize="9" scale="92" fitToWidth="2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D6198AF-0985-49A2-ADBC-7026C9CB64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 Балакирева</dc:creator>
  <cp:lastModifiedBy>balakirevang</cp:lastModifiedBy>
  <cp:lastPrinted>2020-11-10T09:13:10Z</cp:lastPrinted>
  <dcterms:created xsi:type="dcterms:W3CDTF">2020-11-10T08:37:28Z</dcterms:created>
  <dcterms:modified xsi:type="dcterms:W3CDTF">2020-11-10T15:20:33Z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19.2.2.31691</vt:lpwstr>
  </property>
  <property fmtid="{D5CDD505-2E9C-101B-9397-08002B2CF9AE}" pid="5" name="Версия базы">
    <vt:lpwstr>19.2.0.14636331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server-bd</vt:lpwstr>
  </property>
  <property fmtid="{D5CDD505-2E9C-101B-9397-08002B2CF9AE}" pid="8" name="База">
    <vt:lpwstr>svod_smart</vt:lpwstr>
  </property>
  <property fmtid="{D5CDD505-2E9C-101B-9397-08002B2CF9AE}" pid="9" name="Пользователь">
    <vt:lpwstr>balakireva</vt:lpwstr>
  </property>
  <property fmtid="{D5CDD505-2E9C-101B-9397-08002B2CF9AE}" pid="10" name="Шаблон">
    <vt:lpwstr>0503317G_20160101.xlt</vt:lpwstr>
  </property>
  <property fmtid="{D5CDD505-2E9C-101B-9397-08002B2CF9AE}" pid="11" name="Локальная база">
    <vt:lpwstr>используется</vt:lpwstr>
  </property>
</Properties>
</file>